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Monthly Budget" sheetId="2" state="visible" r:id="rId2"/>
    <sheet xmlns:r="http://schemas.openxmlformats.org/officeDocument/2006/relationships" name="Channel Tests" sheetId="3" state="visible" r:id="rId3"/>
    <sheet xmlns:r="http://schemas.openxmlformats.org/officeDocument/2006/relationships" name="Unit Economics" sheetId="4" state="visible" r:id="rId4"/>
  </sheets>
  <definedNames/>
  <calcPr calcId="124519" fullCalcOnLoad="1"/>
</workbook>
</file>

<file path=xl/styles.xml><?xml version="1.0" encoding="utf-8"?>
<styleSheet xmlns="http://schemas.openxmlformats.org/spreadsheetml/2006/main">
  <numFmts count="5">
    <numFmt numFmtId="164" formatCode="0.0%"/>
    <numFmt numFmtId="165" formatCode="&quot;$&quot;#,##0;[Red]-&quot;$&quot;#,##0;&quot;-&quot;"/>
    <numFmt numFmtId="166" formatCode="yyyy-mm-dd"/>
    <numFmt numFmtId="167" formatCode="0.0"/>
    <numFmt numFmtId="168" formatCode="0.0&quot;x&quot;"/>
  </numFmts>
  <fonts count="6">
    <font>
      <name val="Calibri"/>
      <family val="2"/>
      <color theme="1"/>
      <sz val="11"/>
      <scheme val="minor"/>
    </font>
    <font>
      <name val="Georgia"/>
      <color rgb="00111111"/>
      <sz val="20"/>
    </font>
    <font>
      <name val="Calibri"/>
      <i val="1"/>
      <color rgb="006B6A63"/>
      <sz val="10"/>
    </font>
    <font>
      <name val="Calibri"/>
      <b val="1"/>
      <color rgb="00111111"/>
      <sz val="11"/>
    </font>
    <font>
      <name val="Calibri"/>
      <color rgb="00111111"/>
      <sz val="11"/>
    </font>
    <font>
      <name val="Calibri"/>
      <b val="1"/>
      <color rgb="00F7F5EF"/>
      <sz val="11"/>
    </font>
  </fonts>
  <fills count="6">
    <fill>
      <patternFill/>
    </fill>
    <fill>
      <patternFill patternType="gray125"/>
    </fill>
    <fill>
      <patternFill patternType="solid">
        <fgColor rgb="00EEF9C4"/>
      </patternFill>
    </fill>
    <fill>
      <patternFill patternType="solid">
        <fgColor rgb="00D4F25A"/>
      </patternFill>
    </fill>
    <fill>
      <patternFill patternType="solid">
        <fgColor rgb="00FFFDE7"/>
      </patternFill>
    </fill>
    <fill>
      <patternFill patternType="solid">
        <fgColor rgb="00111111"/>
      </patternFill>
    </fill>
  </fills>
  <borders count="2">
    <border>
      <left/>
      <right/>
      <top/>
      <bottom/>
      <diagonal/>
    </border>
    <border>
      <left style="thin">
        <color rgb="00D9D5C8"/>
      </left>
      <right style="thin">
        <color rgb="00D9D5C8"/>
      </right>
      <top style="thin">
        <color rgb="00D9D5C8"/>
      </top>
      <bottom style="thin">
        <color rgb="00D9D5C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4" fillId="0" borderId="0" applyAlignment="1" pivotButton="0" quotePrefix="0" xfId="0">
      <alignment vertical="top" wrapText="1"/>
    </xf>
    <xf numFmtId="0" fontId="3" fillId="3" borderId="0" pivotButton="0" quotePrefix="0" xfId="0"/>
    <xf numFmtId="0" fontId="3" fillId="0" borderId="0" pivotButton="0" quotePrefix="0" xfId="0"/>
    <xf numFmtId="0" fontId="3" fillId="4" borderId="1" pivotButton="0" quotePrefix="0" xfId="0"/>
    <xf numFmtId="164" fontId="0" fillId="4" borderId="1" pivotButton="0" quotePrefix="0" xfId="0"/>
    <xf numFmtId="0" fontId="5" fillId="5" borderId="1" applyAlignment="1" pivotButton="0" quotePrefix="0" xfId="0">
      <alignment vertical="center" wrapText="1"/>
    </xf>
    <xf numFmtId="0" fontId="2" fillId="0" borderId="1" pivotButton="0" quotePrefix="0" xfId="0"/>
    <xf numFmtId="0" fontId="4" fillId="0" borderId="1" pivotButton="0" quotePrefix="0" xfId="0"/>
    <xf numFmtId="165" fontId="0" fillId="4" borderId="1" pivotButton="0" quotePrefix="0" xfId="0"/>
    <xf numFmtId="165" fontId="0" fillId="0" borderId="1" pivotButton="0" quotePrefix="0" xfId="0"/>
    <xf numFmtId="165" fontId="3" fillId="0" borderId="1" pivotButton="0" quotePrefix="0" xfId="0"/>
    <xf numFmtId="0" fontId="0" fillId="2" borderId="1" pivotButton="0" quotePrefix="0" xfId="0"/>
    <xf numFmtId="0" fontId="3" fillId="2" borderId="1" pivotButton="0" quotePrefix="0" xfId="0"/>
    <xf numFmtId="165" fontId="3" fillId="2" borderId="1" pivotButton="0" quotePrefix="0" xfId="0"/>
    <xf numFmtId="0" fontId="3" fillId="0" borderId="1" pivotButton="0" quotePrefix="0" xfId="0"/>
    <xf numFmtId="0" fontId="0" fillId="0" borderId="1" pivotButton="0" quotePrefix="0" xfId="0"/>
    <xf numFmtId="0" fontId="0" fillId="3" borderId="1" pivotButton="0" quotePrefix="0" xfId="0"/>
    <xf numFmtId="0" fontId="3" fillId="3" borderId="1" pivotButton="0" quotePrefix="0" xfId="0"/>
    <xf numFmtId="165" fontId="3" fillId="3" borderId="1" pivotButton="0" quotePrefix="0" xfId="0"/>
    <xf numFmtId="0" fontId="0" fillId="4" borderId="1" applyAlignment="1" pivotButton="0" quotePrefix="0" xfId="0">
      <alignment vertical="top" wrapText="1"/>
    </xf>
    <xf numFmtId="166" fontId="0" fillId="4" borderId="1" applyAlignment="1" pivotButton="0" quotePrefix="0" xfId="0">
      <alignment vertical="top" wrapText="1"/>
    </xf>
    <xf numFmtId="165" fontId="0" fillId="4" borderId="1" applyAlignment="1" pivotButton="0" quotePrefix="0" xfId="0">
      <alignment vertical="top" wrapText="1"/>
    </xf>
    <xf numFmtId="165" fontId="0" fillId="0" borderId="1" applyAlignment="1" pivotButton="0" quotePrefix="0" xfId="0">
      <alignment vertical="top" wrapText="1"/>
    </xf>
    <xf numFmtId="0" fontId="0" fillId="0" borderId="1" applyAlignment="1" pivotButton="0" quotePrefix="0" xfId="0">
      <alignment vertical="top" wrapText="1"/>
    </xf>
    <xf numFmtId="0" fontId="5" fillId="5" borderId="0" pivotButton="0" quotePrefix="0" xfId="0"/>
    <xf numFmtId="0" fontId="0" fillId="5" borderId="0" pivotButton="0" quotePrefix="0" xfId="0"/>
    <xf numFmtId="165" fontId="3" fillId="4" borderId="1" pivotButton="0" quotePrefix="0" xfId="0"/>
    <xf numFmtId="1" fontId="3" fillId="4" borderId="1" pivotButton="0" quotePrefix="0" xfId="0"/>
    <xf numFmtId="164" fontId="3" fillId="4" borderId="1" pivotButton="0" quotePrefix="0" xfId="0"/>
    <xf numFmtId="167" fontId="3" fillId="2" borderId="1" pivotButton="0" quotePrefix="0" xfId="0"/>
    <xf numFmtId="168" fontId="3" fillId="2" borderId="1" pivotButton="0" quotePrefix="0" xfId="0"/>
  </cellXfs>
  <cellStyles count="1">
    <cellStyle name="Normal" xfId="0" builtinId="0" hidden="0"/>
  </cellStyles>
  <dxfs count="1">
    <dxf>
      <fill>
        <patternFill patternType="solid">
          <fgColor rgb="00D4F25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11111"/>
    <outlinePr summaryBelow="1" summaryRight="1"/>
    <pageSetUpPr/>
  </sheetPr>
  <dimension ref="A1:B13"/>
  <sheetViews>
    <sheetView showGridLines="0" workbookViewId="0">
      <selection activeCell="A1" sqref="A1"/>
    </sheetView>
  </sheetViews>
  <sheetFormatPr baseColWidth="8" defaultRowHeight="15"/>
  <cols>
    <col width="28" customWidth="1" min="1" max="1"/>
    <col width="100" customWidth="1" min="2" max="2"/>
  </cols>
  <sheetData>
    <row r="1">
      <c r="A1" s="1" t="inlineStr">
        <is>
          <t>Marketing Budget Template</t>
        </is>
      </c>
    </row>
    <row r="2">
      <c r="A2" s="2" t="inlineStr">
        <is>
          <t>Shilika Jain · shilikajain.com · free template</t>
        </is>
      </c>
    </row>
    <row r="4">
      <c r="A4" s="3" t="inlineStr">
        <is>
          <t>What this is</t>
        </is>
      </c>
      <c r="B4" s="4" t="inlineStr">
        <is>
          <t>A 12-month marketing budget with low, mid and high scenarios, a line for each of the 20 channels in the 20 Marketing Channels Playbook, a channel test tracker and a unit economics calculator.</t>
        </is>
      </c>
    </row>
    <row r="5">
      <c r="A5" s="3" t="inlineStr">
        <is>
          <t>Yellow cells</t>
        </is>
      </c>
      <c r="B5" s="4" t="inlineStr">
        <is>
          <t>Inputs. Everything else is calculated. Example numbers are illustrative placeholders for a seed-stage B2B company; replace all of them with your own.</t>
        </is>
      </c>
    </row>
    <row r="6">
      <c r="A6" s="3" t="inlineStr">
        <is>
          <t>1. Monthly Budget</t>
        </is>
      </c>
      <c r="B6" s="4" t="inlineStr">
        <is>
          <t>Enter a monthly Low, Mid and High amount per line. Pick the scenario in cell C3. Months 1 to 12 pull the chosen scenario by default; overwrite any month cell to model ramps, launches or one-off costs (for example a launch sprint or a conference).</t>
        </is>
      </c>
    </row>
    <row r="7">
      <c r="A7" s="3" t="inlineStr">
        <is>
          <t>2. Contingency</t>
        </is>
      </c>
      <c r="B7" s="4" t="inlineStr">
        <is>
          <t>Set the contingency rate in cell C4 (10% is a sensible default for early-stage teams). It is applied to the total of all sections.</t>
        </is>
      </c>
    </row>
    <row r="8">
      <c r="A8" s="3" t="inlineStr">
        <is>
          <t>3. Channel Tests</t>
        </is>
      </c>
      <c r="B8" s="4" t="inlineStr">
        <is>
          <t>Before spending on a new channel, write the hypothesis, test budget and kill criteria. Update spend and outcomes weekly. Cost per outcome calculates automatically. Decide: Kill, Iterate or Scale.</t>
        </is>
      </c>
    </row>
    <row r="9">
      <c r="A9" s="3" t="inlineStr">
        <is>
          <t>4. Unit Economics</t>
        </is>
      </c>
      <c r="B9" s="4" t="inlineStr">
        <is>
          <t>Enter spend, new customers, revenue per account, gross margin and churn to calculate CAC, LTV, LTV:CAC and CAC payback. Use these to decide how much each channel is allowed to cost.</t>
        </is>
      </c>
    </row>
    <row r="10">
      <c r="A10" s="3" t="inlineStr">
        <is>
          <t>Rule of three</t>
        </is>
      </c>
      <c r="B10" s="4" t="inlineStr">
        <is>
          <t>Run no more than three acquisition channels at once until one works repeatably.</t>
        </is>
      </c>
    </row>
    <row r="11">
      <c r="A11" s="3" t="inlineStr">
        <is>
          <t>Note</t>
        </is>
      </c>
      <c r="B11" s="4" t="inlineStr">
        <is>
          <t>Ranges for PR engagements reflect Shilika Jain's own pricing (fractional PR retainer $5K to $12K per month; launch sprint $15K to $40K). All other figures are placeholders.</t>
        </is>
      </c>
    </row>
    <row r="13">
      <c r="A13" s="5" t="inlineStr">
        <is>
          <t>Want help?</t>
        </is>
      </c>
      <c r="B13" s="4" t="inlineStr">
        <is>
          <t>Want a senior operator on your launch? Book a 30-minute teardown: shilikajain.com/contact. Interactive planners and calculators: shilikajain.com/tools</t>
        </is>
      </c>
    </row>
  </sheetData>
  <pageMargins left="0.75" right="0.75" top="1" bottom="1" header="0.5" footer="0.5"/>
</worksheet>
</file>

<file path=xl/worksheets/sheet2.xml><?xml version="1.0" encoding="utf-8"?>
<worksheet xmlns="http://schemas.openxmlformats.org/spreadsheetml/2006/main">
  <sheetPr>
    <tabColor rgb="00D4F25A"/>
    <outlinePr summaryBelow="1" summaryRight="1"/>
    <pageSetUpPr/>
  </sheetPr>
  <dimension ref="A1:S59"/>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8" customWidth="1" min="1" max="1"/>
    <col width="44"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4" customWidth="1" min="18" max="18"/>
    <col width="40" customWidth="1" min="19" max="19"/>
  </cols>
  <sheetData>
    <row r="1">
      <c r="A1" s="1" t="inlineStr">
        <is>
          <t>Monthly Budget</t>
        </is>
      </c>
    </row>
    <row r="2">
      <c r="A2" s="2" t="inlineStr">
        <is>
          <t>12-month plan · scenario-driven · yellow cells are inputs</t>
        </is>
      </c>
    </row>
    <row r="3">
      <c r="B3" s="6" t="inlineStr">
        <is>
          <t>Scenario</t>
        </is>
      </c>
      <c r="C3" s="7" t="inlineStr">
        <is>
          <t>Mid</t>
        </is>
      </c>
    </row>
    <row r="4">
      <c r="B4" s="6" t="inlineStr">
        <is>
          <t>Contingency rate</t>
        </is>
      </c>
      <c r="C4" s="8" t="n">
        <v>0.1</v>
      </c>
    </row>
    <row r="6" ht="32" customHeight="1">
      <c r="A6" s="9" t="inlineStr">
        <is>
          <t>Section</t>
        </is>
      </c>
      <c r="B6" s="9" t="inlineStr">
        <is>
          <t>Line item</t>
        </is>
      </c>
      <c r="C6" s="9" t="inlineStr">
        <is>
          <t>Low / mo</t>
        </is>
      </c>
      <c r="D6" s="9" t="inlineStr">
        <is>
          <t>Mid / mo</t>
        </is>
      </c>
      <c r="E6" s="9" t="inlineStr">
        <is>
          <t>High / mo</t>
        </is>
      </c>
      <c r="F6" s="9" t="inlineStr">
        <is>
          <t>Month 1</t>
        </is>
      </c>
      <c r="G6" s="9" t="inlineStr">
        <is>
          <t>Month 2</t>
        </is>
      </c>
      <c r="H6" s="9" t="inlineStr">
        <is>
          <t>Month 3</t>
        </is>
      </c>
      <c r="I6" s="9" t="inlineStr">
        <is>
          <t>Month 4</t>
        </is>
      </c>
      <c r="J6" s="9" t="inlineStr">
        <is>
          <t>Month 5</t>
        </is>
      </c>
      <c r="K6" s="9" t="inlineStr">
        <is>
          <t>Month 6</t>
        </is>
      </c>
      <c r="L6" s="9" t="inlineStr">
        <is>
          <t>Month 7</t>
        </is>
      </c>
      <c r="M6" s="9" t="inlineStr">
        <is>
          <t>Month 8</t>
        </is>
      </c>
      <c r="N6" s="9" t="inlineStr">
        <is>
          <t>Month 9</t>
        </is>
      </c>
      <c r="O6" s="9" t="inlineStr">
        <is>
          <t>Month 10</t>
        </is>
      </c>
      <c r="P6" s="9" t="inlineStr">
        <is>
          <t>Month 11</t>
        </is>
      </c>
      <c r="Q6" s="9" t="inlineStr">
        <is>
          <t>Month 12</t>
        </is>
      </c>
      <c r="R6" s="9" t="inlineStr">
        <is>
          <t>12-mo total</t>
        </is>
      </c>
      <c r="S6" s="9" t="inlineStr">
        <is>
          <t>Notes</t>
        </is>
      </c>
    </row>
    <row r="7">
      <c r="A7" s="10" t="inlineStr">
        <is>
          <t>People</t>
        </is>
      </c>
      <c r="B7" s="11" t="inlineStr">
        <is>
          <t>Marketing hire(s), fully loaded</t>
        </is>
      </c>
      <c r="C7" s="12" t="n">
        <v>0</v>
      </c>
      <c r="D7" s="12" t="n">
        <v>9000</v>
      </c>
      <c r="E7" s="12" t="n">
        <v>16000</v>
      </c>
      <c r="F7" s="13">
        <f>IF($C$3="Low",$C7,IF($C$3="High",$E7,$D7))</f>
        <v/>
      </c>
      <c r="G7" s="13">
        <f>IF($C$3="Low",$C7,IF($C$3="High",$E7,$D7))</f>
        <v/>
      </c>
      <c r="H7" s="13">
        <f>IF($C$3="Low",$C7,IF($C$3="High",$E7,$D7))</f>
        <v/>
      </c>
      <c r="I7" s="13">
        <f>IF($C$3="Low",$C7,IF($C$3="High",$E7,$D7))</f>
        <v/>
      </c>
      <c r="J7" s="13">
        <f>IF($C$3="Low",$C7,IF($C$3="High",$E7,$D7))</f>
        <v/>
      </c>
      <c r="K7" s="13">
        <f>IF($C$3="Low",$C7,IF($C$3="High",$E7,$D7))</f>
        <v/>
      </c>
      <c r="L7" s="13">
        <f>IF($C$3="Low",$C7,IF($C$3="High",$E7,$D7))</f>
        <v/>
      </c>
      <c r="M7" s="13">
        <f>IF($C$3="Low",$C7,IF($C$3="High",$E7,$D7))</f>
        <v/>
      </c>
      <c r="N7" s="13">
        <f>IF($C$3="Low",$C7,IF($C$3="High",$E7,$D7))</f>
        <v/>
      </c>
      <c r="O7" s="13">
        <f>IF($C$3="Low",$C7,IF($C$3="High",$E7,$D7))</f>
        <v/>
      </c>
      <c r="P7" s="13">
        <f>IF($C$3="Low",$C7,IF($C$3="High",$E7,$D7))</f>
        <v/>
      </c>
      <c r="Q7" s="13">
        <f>IF($C$3="Low",$C7,IF($C$3="High",$E7,$D7))</f>
        <v/>
      </c>
      <c r="R7" s="14">
        <f>SUM(F7:Q7)</f>
        <v/>
      </c>
      <c r="S7" s="10" t="inlineStr">
        <is>
          <t>Salary plus benefits and taxes, monthly</t>
        </is>
      </c>
    </row>
    <row r="8">
      <c r="A8" s="10" t="inlineStr">
        <is>
          <t>People</t>
        </is>
      </c>
      <c r="B8" s="11" t="inlineStr">
        <is>
          <t>Fractional marketing or growth lead</t>
        </is>
      </c>
      <c r="C8" s="12" t="n">
        <v>0</v>
      </c>
      <c r="D8" s="12" t="n">
        <v>6000</v>
      </c>
      <c r="E8" s="12" t="n">
        <v>10000</v>
      </c>
      <c r="F8" s="13">
        <f>IF($C$3="Low",$C8,IF($C$3="High",$E8,$D8))</f>
        <v/>
      </c>
      <c r="G8" s="13">
        <f>IF($C$3="Low",$C8,IF($C$3="High",$E8,$D8))</f>
        <v/>
      </c>
      <c r="H8" s="13">
        <f>IF($C$3="Low",$C8,IF($C$3="High",$E8,$D8))</f>
        <v/>
      </c>
      <c r="I8" s="13">
        <f>IF($C$3="Low",$C8,IF($C$3="High",$E8,$D8))</f>
        <v/>
      </c>
      <c r="J8" s="13">
        <f>IF($C$3="Low",$C8,IF($C$3="High",$E8,$D8))</f>
        <v/>
      </c>
      <c r="K8" s="13">
        <f>IF($C$3="Low",$C8,IF($C$3="High",$E8,$D8))</f>
        <v/>
      </c>
      <c r="L8" s="13">
        <f>IF($C$3="Low",$C8,IF($C$3="High",$E8,$D8))</f>
        <v/>
      </c>
      <c r="M8" s="13">
        <f>IF($C$3="Low",$C8,IF($C$3="High",$E8,$D8))</f>
        <v/>
      </c>
      <c r="N8" s="13">
        <f>IF($C$3="Low",$C8,IF($C$3="High",$E8,$D8))</f>
        <v/>
      </c>
      <c r="O8" s="13">
        <f>IF($C$3="Low",$C8,IF($C$3="High",$E8,$D8))</f>
        <v/>
      </c>
      <c r="P8" s="13">
        <f>IF($C$3="Low",$C8,IF($C$3="High",$E8,$D8))</f>
        <v/>
      </c>
      <c r="Q8" s="13">
        <f>IF($C$3="Low",$C8,IF($C$3="High",$E8,$D8))</f>
        <v/>
      </c>
      <c r="R8" s="14">
        <f>SUM(F8:Q8)</f>
        <v/>
      </c>
      <c r="S8" s="10" t="inlineStr">
        <is>
          <t>Part-time senior operator</t>
        </is>
      </c>
    </row>
    <row r="9">
      <c r="A9" s="10" t="inlineStr">
        <is>
          <t>People</t>
        </is>
      </c>
      <c r="B9" s="11" t="inlineStr">
        <is>
          <t>Freelancers: writing, design, video</t>
        </is>
      </c>
      <c r="C9" s="12" t="n">
        <v>1000</v>
      </c>
      <c r="D9" s="12" t="n">
        <v>3000</v>
      </c>
      <c r="E9" s="12" t="n">
        <v>6000</v>
      </c>
      <c r="F9" s="13">
        <f>IF($C$3="Low",$C9,IF($C$3="High",$E9,$D9))</f>
        <v/>
      </c>
      <c r="G9" s="13">
        <f>IF($C$3="Low",$C9,IF($C$3="High",$E9,$D9))</f>
        <v/>
      </c>
      <c r="H9" s="13">
        <f>IF($C$3="Low",$C9,IF($C$3="High",$E9,$D9))</f>
        <v/>
      </c>
      <c r="I9" s="13">
        <f>IF($C$3="Low",$C9,IF($C$3="High",$E9,$D9))</f>
        <v/>
      </c>
      <c r="J9" s="13">
        <f>IF($C$3="Low",$C9,IF($C$3="High",$E9,$D9))</f>
        <v/>
      </c>
      <c r="K9" s="13">
        <f>IF($C$3="Low",$C9,IF($C$3="High",$E9,$D9))</f>
        <v/>
      </c>
      <c r="L9" s="13">
        <f>IF($C$3="Low",$C9,IF($C$3="High",$E9,$D9))</f>
        <v/>
      </c>
      <c r="M9" s="13">
        <f>IF($C$3="Low",$C9,IF($C$3="High",$E9,$D9))</f>
        <v/>
      </c>
      <c r="N9" s="13">
        <f>IF($C$3="Low",$C9,IF($C$3="High",$E9,$D9))</f>
        <v/>
      </c>
      <c r="O9" s="13">
        <f>IF($C$3="Low",$C9,IF($C$3="High",$E9,$D9))</f>
        <v/>
      </c>
      <c r="P9" s="13">
        <f>IF($C$3="Low",$C9,IF($C$3="High",$E9,$D9))</f>
        <v/>
      </c>
      <c r="Q9" s="13">
        <f>IF($C$3="Low",$C9,IF($C$3="High",$E9,$D9))</f>
        <v/>
      </c>
      <c r="R9" s="14">
        <f>SUM(F9:Q9)</f>
        <v/>
      </c>
      <c r="S9" s="10" t="inlineStr"/>
    </row>
    <row r="10">
      <c r="A10" s="10" t="inlineStr">
        <is>
          <t>People</t>
        </is>
      </c>
      <c r="B10" s="11" t="inlineStr">
        <is>
          <t>Founder time (track hours, not cash)</t>
        </is>
      </c>
      <c r="C10" s="12" t="n">
        <v>0</v>
      </c>
      <c r="D10" s="12" t="n">
        <v>0</v>
      </c>
      <c r="E10" s="12" t="n">
        <v>0</v>
      </c>
      <c r="F10" s="13">
        <f>IF($C$3="Low",$C10,IF($C$3="High",$E10,$D10))</f>
        <v/>
      </c>
      <c r="G10" s="13">
        <f>IF($C$3="Low",$C10,IF($C$3="High",$E10,$D10))</f>
        <v/>
      </c>
      <c r="H10" s="13">
        <f>IF($C$3="Low",$C10,IF($C$3="High",$E10,$D10))</f>
        <v/>
      </c>
      <c r="I10" s="13">
        <f>IF($C$3="Low",$C10,IF($C$3="High",$E10,$D10))</f>
        <v/>
      </c>
      <c r="J10" s="13">
        <f>IF($C$3="Low",$C10,IF($C$3="High",$E10,$D10))</f>
        <v/>
      </c>
      <c r="K10" s="13">
        <f>IF($C$3="Low",$C10,IF($C$3="High",$E10,$D10))</f>
        <v/>
      </c>
      <c r="L10" s="13">
        <f>IF($C$3="Low",$C10,IF($C$3="High",$E10,$D10))</f>
        <v/>
      </c>
      <c r="M10" s="13">
        <f>IF($C$3="Low",$C10,IF($C$3="High",$E10,$D10))</f>
        <v/>
      </c>
      <c r="N10" s="13">
        <f>IF($C$3="Low",$C10,IF($C$3="High",$E10,$D10))</f>
        <v/>
      </c>
      <c r="O10" s="13">
        <f>IF($C$3="Low",$C10,IF($C$3="High",$E10,$D10))</f>
        <v/>
      </c>
      <c r="P10" s="13">
        <f>IF($C$3="Low",$C10,IF($C$3="High",$E10,$D10))</f>
        <v/>
      </c>
      <c r="Q10" s="13">
        <f>IF($C$3="Low",$C10,IF($C$3="High",$E10,$D10))</f>
        <v/>
      </c>
      <c r="R10" s="14">
        <f>SUM(F10:Q10)</f>
        <v/>
      </c>
      <c r="S10" s="10" t="inlineStr">
        <is>
          <t>Optional: put an opportunity cost here</t>
        </is>
      </c>
    </row>
    <row r="11">
      <c r="A11" s="15" t="n"/>
      <c r="B11" s="16" t="inlineStr">
        <is>
          <t>Subtotal: People</t>
        </is>
      </c>
      <c r="C11" s="17">
        <f>SUM(C7:C10)</f>
        <v/>
      </c>
      <c r="D11" s="17">
        <f>SUM(D7:D10)</f>
        <v/>
      </c>
      <c r="E11" s="17">
        <f>SUM(E7:E10)</f>
        <v/>
      </c>
      <c r="F11" s="17">
        <f>SUM(F7:F10)</f>
        <v/>
      </c>
      <c r="G11" s="17">
        <f>SUM(G7:G10)</f>
        <v/>
      </c>
      <c r="H11" s="17">
        <f>SUM(H7:H10)</f>
        <v/>
      </c>
      <c r="I11" s="17">
        <f>SUM(I7:I10)</f>
        <v/>
      </c>
      <c r="J11" s="17">
        <f>SUM(J7:J10)</f>
        <v/>
      </c>
      <c r="K11" s="17">
        <f>SUM(K7:K10)</f>
        <v/>
      </c>
      <c r="L11" s="17">
        <f>SUM(L7:L10)</f>
        <v/>
      </c>
      <c r="M11" s="17">
        <f>SUM(M7:M10)</f>
        <v/>
      </c>
      <c r="N11" s="17">
        <f>SUM(N7:N10)</f>
        <v/>
      </c>
      <c r="O11" s="17">
        <f>SUM(O7:O10)</f>
        <v/>
      </c>
      <c r="P11" s="17">
        <f>SUM(P7:P10)</f>
        <v/>
      </c>
      <c r="Q11" s="17">
        <f>SUM(Q7:Q10)</f>
        <v/>
      </c>
      <c r="R11" s="17">
        <f>SUM(R7:R10)</f>
        <v/>
      </c>
      <c r="S11" s="15" t="n"/>
    </row>
    <row r="13">
      <c r="A13" s="10" t="inlineStr">
        <is>
          <t>Programs by channel</t>
        </is>
      </c>
      <c r="B13" s="11" t="inlineStr">
        <is>
          <t>SEO (content, technical fixes)</t>
        </is>
      </c>
      <c r="C13" s="12" t="n">
        <v>500</v>
      </c>
      <c r="D13" s="12" t="n">
        <v>1500</v>
      </c>
      <c r="E13" s="12" t="n">
        <v>4000</v>
      </c>
      <c r="F13" s="13">
        <f>IF($C$3="Low",$C13,IF($C$3="High",$E13,$D13))</f>
        <v/>
      </c>
      <c r="G13" s="13">
        <f>IF($C$3="Low",$C13,IF($C$3="High",$E13,$D13))</f>
        <v/>
      </c>
      <c r="H13" s="13">
        <f>IF($C$3="Low",$C13,IF($C$3="High",$E13,$D13))</f>
        <v/>
      </c>
      <c r="I13" s="13">
        <f>IF($C$3="Low",$C13,IF($C$3="High",$E13,$D13))</f>
        <v/>
      </c>
      <c r="J13" s="13">
        <f>IF($C$3="Low",$C13,IF($C$3="High",$E13,$D13))</f>
        <v/>
      </c>
      <c r="K13" s="13">
        <f>IF($C$3="Low",$C13,IF($C$3="High",$E13,$D13))</f>
        <v/>
      </c>
      <c r="L13" s="13">
        <f>IF($C$3="Low",$C13,IF($C$3="High",$E13,$D13))</f>
        <v/>
      </c>
      <c r="M13" s="13">
        <f>IF($C$3="Low",$C13,IF($C$3="High",$E13,$D13))</f>
        <v/>
      </c>
      <c r="N13" s="13">
        <f>IF($C$3="Low",$C13,IF($C$3="High",$E13,$D13))</f>
        <v/>
      </c>
      <c r="O13" s="13">
        <f>IF($C$3="Low",$C13,IF($C$3="High",$E13,$D13))</f>
        <v/>
      </c>
      <c r="P13" s="13">
        <f>IF($C$3="Low",$C13,IF($C$3="High",$E13,$D13))</f>
        <v/>
      </c>
      <c r="Q13" s="13">
        <f>IF($C$3="Low",$C13,IF($C$3="High",$E13,$D13))</f>
        <v/>
      </c>
      <c r="R13" s="14">
        <f>SUM(F13:Q13)</f>
        <v/>
      </c>
      <c r="S13" s="10" t="inlineStr"/>
    </row>
    <row r="14">
      <c r="A14" s="10" t="inlineStr">
        <is>
          <t>Programs by channel</t>
        </is>
      </c>
      <c r="B14" s="11" t="inlineStr">
        <is>
          <t>GEO / AI search (citable content, listings)</t>
        </is>
      </c>
      <c r="C14" s="12" t="n">
        <v>0</v>
      </c>
      <c r="D14" s="12" t="n">
        <v>500</v>
      </c>
      <c r="E14" s="12" t="n">
        <v>2000</v>
      </c>
      <c r="F14" s="13">
        <f>IF($C$3="Low",$C14,IF($C$3="High",$E14,$D14))</f>
        <v/>
      </c>
      <c r="G14" s="13">
        <f>IF($C$3="Low",$C14,IF($C$3="High",$E14,$D14))</f>
        <v/>
      </c>
      <c r="H14" s="13">
        <f>IF($C$3="Low",$C14,IF($C$3="High",$E14,$D14))</f>
        <v/>
      </c>
      <c r="I14" s="13">
        <f>IF($C$3="Low",$C14,IF($C$3="High",$E14,$D14))</f>
        <v/>
      </c>
      <c r="J14" s="13">
        <f>IF($C$3="Low",$C14,IF($C$3="High",$E14,$D14))</f>
        <v/>
      </c>
      <c r="K14" s="13">
        <f>IF($C$3="Low",$C14,IF($C$3="High",$E14,$D14))</f>
        <v/>
      </c>
      <c r="L14" s="13">
        <f>IF($C$3="Low",$C14,IF($C$3="High",$E14,$D14))</f>
        <v/>
      </c>
      <c r="M14" s="13">
        <f>IF($C$3="Low",$C14,IF($C$3="High",$E14,$D14))</f>
        <v/>
      </c>
      <c r="N14" s="13">
        <f>IF($C$3="Low",$C14,IF($C$3="High",$E14,$D14))</f>
        <v/>
      </c>
      <c r="O14" s="13">
        <f>IF($C$3="Low",$C14,IF($C$3="High",$E14,$D14))</f>
        <v/>
      </c>
      <c r="P14" s="13">
        <f>IF($C$3="Low",$C14,IF($C$3="High",$E14,$D14))</f>
        <v/>
      </c>
      <c r="Q14" s="13">
        <f>IF($C$3="Low",$C14,IF($C$3="High",$E14,$D14))</f>
        <v/>
      </c>
      <c r="R14" s="14">
        <f>SUM(F14:Q14)</f>
        <v/>
      </c>
      <c r="S14" s="10" t="inlineStr"/>
    </row>
    <row r="15">
      <c r="A15" s="10" t="inlineStr">
        <is>
          <t>Programs by channel</t>
        </is>
      </c>
      <c r="B15" s="11" t="inlineStr">
        <is>
          <t>Google Ads</t>
        </is>
      </c>
      <c r="C15" s="12" t="n">
        <v>0</v>
      </c>
      <c r="D15" s="12" t="n">
        <v>2000</v>
      </c>
      <c r="E15" s="12" t="n">
        <v>6000</v>
      </c>
      <c r="F15" s="13">
        <f>IF($C$3="Low",$C15,IF($C$3="High",$E15,$D15))</f>
        <v/>
      </c>
      <c r="G15" s="13">
        <f>IF($C$3="Low",$C15,IF($C$3="High",$E15,$D15))</f>
        <v/>
      </c>
      <c r="H15" s="13">
        <f>IF($C$3="Low",$C15,IF($C$3="High",$E15,$D15))</f>
        <v/>
      </c>
      <c r="I15" s="13">
        <f>IF($C$3="Low",$C15,IF($C$3="High",$E15,$D15))</f>
        <v/>
      </c>
      <c r="J15" s="13">
        <f>IF($C$3="Low",$C15,IF($C$3="High",$E15,$D15))</f>
        <v/>
      </c>
      <c r="K15" s="13">
        <f>IF($C$3="Low",$C15,IF($C$3="High",$E15,$D15))</f>
        <v/>
      </c>
      <c r="L15" s="13">
        <f>IF($C$3="Low",$C15,IF($C$3="High",$E15,$D15))</f>
        <v/>
      </c>
      <c r="M15" s="13">
        <f>IF($C$3="Low",$C15,IF($C$3="High",$E15,$D15))</f>
        <v/>
      </c>
      <c r="N15" s="13">
        <f>IF($C$3="Low",$C15,IF($C$3="High",$E15,$D15))</f>
        <v/>
      </c>
      <c r="O15" s="13">
        <f>IF($C$3="Low",$C15,IF($C$3="High",$E15,$D15))</f>
        <v/>
      </c>
      <c r="P15" s="13">
        <f>IF($C$3="Low",$C15,IF($C$3="High",$E15,$D15))</f>
        <v/>
      </c>
      <c r="Q15" s="13">
        <f>IF($C$3="Low",$C15,IF($C$3="High",$E15,$D15))</f>
        <v/>
      </c>
      <c r="R15" s="14">
        <f>SUM(F15:Q15)</f>
        <v/>
      </c>
      <c r="S15" s="10" t="inlineStr"/>
    </row>
    <row r="16">
      <c r="A16" s="10" t="inlineStr">
        <is>
          <t>Programs by channel</t>
        </is>
      </c>
      <c r="B16" s="11" t="inlineStr">
        <is>
          <t>Meta Ads</t>
        </is>
      </c>
      <c r="C16" s="12" t="n">
        <v>0</v>
      </c>
      <c r="D16" s="12" t="n">
        <v>0</v>
      </c>
      <c r="E16" s="12" t="n">
        <v>0</v>
      </c>
      <c r="F16" s="13">
        <f>IF($C$3="Low",$C16,IF($C$3="High",$E16,$D16))</f>
        <v/>
      </c>
      <c r="G16" s="13">
        <f>IF($C$3="Low",$C16,IF($C$3="High",$E16,$D16))</f>
        <v/>
      </c>
      <c r="H16" s="13">
        <f>IF($C$3="Low",$C16,IF($C$3="High",$E16,$D16))</f>
        <v/>
      </c>
      <c r="I16" s="13">
        <f>IF($C$3="Low",$C16,IF($C$3="High",$E16,$D16))</f>
        <v/>
      </c>
      <c r="J16" s="13">
        <f>IF($C$3="Low",$C16,IF($C$3="High",$E16,$D16))</f>
        <v/>
      </c>
      <c r="K16" s="13">
        <f>IF($C$3="Low",$C16,IF($C$3="High",$E16,$D16))</f>
        <v/>
      </c>
      <c r="L16" s="13">
        <f>IF($C$3="Low",$C16,IF($C$3="High",$E16,$D16))</f>
        <v/>
      </c>
      <c r="M16" s="13">
        <f>IF($C$3="Low",$C16,IF($C$3="High",$E16,$D16))</f>
        <v/>
      </c>
      <c r="N16" s="13">
        <f>IF($C$3="Low",$C16,IF($C$3="High",$E16,$D16))</f>
        <v/>
      </c>
      <c r="O16" s="13">
        <f>IF($C$3="Low",$C16,IF($C$3="High",$E16,$D16))</f>
        <v/>
      </c>
      <c r="P16" s="13">
        <f>IF($C$3="Low",$C16,IF($C$3="High",$E16,$D16))</f>
        <v/>
      </c>
      <c r="Q16" s="13">
        <f>IF($C$3="Low",$C16,IF($C$3="High",$E16,$D16))</f>
        <v/>
      </c>
      <c r="R16" s="14">
        <f>SUM(F16:Q16)</f>
        <v/>
      </c>
      <c r="S16" s="10" t="inlineStr"/>
    </row>
    <row r="17">
      <c r="A17" s="10" t="inlineStr">
        <is>
          <t>Programs by channel</t>
        </is>
      </c>
      <c r="B17" s="11" t="inlineStr">
        <is>
          <t>LinkedIn Ads</t>
        </is>
      </c>
      <c r="C17" s="12" t="n">
        <v>0</v>
      </c>
      <c r="D17" s="12" t="n">
        <v>2500</v>
      </c>
      <c r="E17" s="12" t="n">
        <v>8000</v>
      </c>
      <c r="F17" s="13">
        <f>IF($C$3="Low",$C17,IF($C$3="High",$E17,$D17))</f>
        <v/>
      </c>
      <c r="G17" s="13">
        <f>IF($C$3="Low",$C17,IF($C$3="High",$E17,$D17))</f>
        <v/>
      </c>
      <c r="H17" s="13">
        <f>IF($C$3="Low",$C17,IF($C$3="High",$E17,$D17))</f>
        <v/>
      </c>
      <c r="I17" s="13">
        <f>IF($C$3="Low",$C17,IF($C$3="High",$E17,$D17))</f>
        <v/>
      </c>
      <c r="J17" s="13">
        <f>IF($C$3="Low",$C17,IF($C$3="High",$E17,$D17))</f>
        <v/>
      </c>
      <c r="K17" s="13">
        <f>IF($C$3="Low",$C17,IF($C$3="High",$E17,$D17))</f>
        <v/>
      </c>
      <c r="L17" s="13">
        <f>IF($C$3="Low",$C17,IF($C$3="High",$E17,$D17))</f>
        <v/>
      </c>
      <c r="M17" s="13">
        <f>IF($C$3="Low",$C17,IF($C$3="High",$E17,$D17))</f>
        <v/>
      </c>
      <c r="N17" s="13">
        <f>IF($C$3="Low",$C17,IF($C$3="High",$E17,$D17))</f>
        <v/>
      </c>
      <c r="O17" s="13">
        <f>IF($C$3="Low",$C17,IF($C$3="High",$E17,$D17))</f>
        <v/>
      </c>
      <c r="P17" s="13">
        <f>IF($C$3="Low",$C17,IF($C$3="High",$E17,$D17))</f>
        <v/>
      </c>
      <c r="Q17" s="13">
        <f>IF($C$3="Low",$C17,IF($C$3="High",$E17,$D17))</f>
        <v/>
      </c>
      <c r="R17" s="14">
        <f>SUM(F17:Q17)</f>
        <v/>
      </c>
      <c r="S17" s="10" t="inlineStr"/>
    </row>
    <row r="18">
      <c r="A18" s="10" t="inlineStr">
        <is>
          <t>Programs by channel</t>
        </is>
      </c>
      <c r="B18" s="11" t="inlineStr">
        <is>
          <t>Reddit (ads, community time)</t>
        </is>
      </c>
      <c r="C18" s="12" t="n">
        <v>0</v>
      </c>
      <c r="D18" s="12" t="n">
        <v>0</v>
      </c>
      <c r="E18" s="12" t="n">
        <v>0</v>
      </c>
      <c r="F18" s="13">
        <f>IF($C$3="Low",$C18,IF($C$3="High",$E18,$D18))</f>
        <v/>
      </c>
      <c r="G18" s="13">
        <f>IF($C$3="Low",$C18,IF($C$3="High",$E18,$D18))</f>
        <v/>
      </c>
      <c r="H18" s="13">
        <f>IF($C$3="Low",$C18,IF($C$3="High",$E18,$D18))</f>
        <v/>
      </c>
      <c r="I18" s="13">
        <f>IF($C$3="Low",$C18,IF($C$3="High",$E18,$D18))</f>
        <v/>
      </c>
      <c r="J18" s="13">
        <f>IF($C$3="Low",$C18,IF($C$3="High",$E18,$D18))</f>
        <v/>
      </c>
      <c r="K18" s="13">
        <f>IF($C$3="Low",$C18,IF($C$3="High",$E18,$D18))</f>
        <v/>
      </c>
      <c r="L18" s="13">
        <f>IF($C$3="Low",$C18,IF($C$3="High",$E18,$D18))</f>
        <v/>
      </c>
      <c r="M18" s="13">
        <f>IF($C$3="Low",$C18,IF($C$3="High",$E18,$D18))</f>
        <v/>
      </c>
      <c r="N18" s="13">
        <f>IF($C$3="Low",$C18,IF($C$3="High",$E18,$D18))</f>
        <v/>
      </c>
      <c r="O18" s="13">
        <f>IF($C$3="Low",$C18,IF($C$3="High",$E18,$D18))</f>
        <v/>
      </c>
      <c r="P18" s="13">
        <f>IF($C$3="Low",$C18,IF($C$3="High",$E18,$D18))</f>
        <v/>
      </c>
      <c r="Q18" s="13">
        <f>IF($C$3="Low",$C18,IF($C$3="High",$E18,$D18))</f>
        <v/>
      </c>
      <c r="R18" s="14">
        <f>SUM(F18:Q18)</f>
        <v/>
      </c>
      <c r="S18" s="10" t="inlineStr"/>
    </row>
    <row r="19">
      <c r="A19" s="10" t="inlineStr">
        <is>
          <t>Programs by channel</t>
        </is>
      </c>
      <c r="B19" s="11" t="inlineStr">
        <is>
          <t>X / Twitter (ads, content)</t>
        </is>
      </c>
      <c r="C19" s="12" t="n">
        <v>0</v>
      </c>
      <c r="D19" s="12" t="n">
        <v>0</v>
      </c>
      <c r="E19" s="12" t="n">
        <v>0</v>
      </c>
      <c r="F19" s="13">
        <f>IF($C$3="Low",$C19,IF($C$3="High",$E19,$D19))</f>
        <v/>
      </c>
      <c r="G19" s="13">
        <f>IF($C$3="Low",$C19,IF($C$3="High",$E19,$D19))</f>
        <v/>
      </c>
      <c r="H19" s="13">
        <f>IF($C$3="Low",$C19,IF($C$3="High",$E19,$D19))</f>
        <v/>
      </c>
      <c r="I19" s="13">
        <f>IF($C$3="Low",$C19,IF($C$3="High",$E19,$D19))</f>
        <v/>
      </c>
      <c r="J19" s="13">
        <f>IF($C$3="Low",$C19,IF($C$3="High",$E19,$D19))</f>
        <v/>
      </c>
      <c r="K19" s="13">
        <f>IF($C$3="Low",$C19,IF($C$3="High",$E19,$D19))</f>
        <v/>
      </c>
      <c r="L19" s="13">
        <f>IF($C$3="Low",$C19,IF($C$3="High",$E19,$D19))</f>
        <v/>
      </c>
      <c r="M19" s="13">
        <f>IF($C$3="Low",$C19,IF($C$3="High",$E19,$D19))</f>
        <v/>
      </c>
      <c r="N19" s="13">
        <f>IF($C$3="Low",$C19,IF($C$3="High",$E19,$D19))</f>
        <v/>
      </c>
      <c r="O19" s="13">
        <f>IF($C$3="Low",$C19,IF($C$3="High",$E19,$D19))</f>
        <v/>
      </c>
      <c r="P19" s="13">
        <f>IF($C$3="Low",$C19,IF($C$3="High",$E19,$D19))</f>
        <v/>
      </c>
      <c r="Q19" s="13">
        <f>IF($C$3="Low",$C19,IF($C$3="High",$E19,$D19))</f>
        <v/>
      </c>
      <c r="R19" s="14">
        <f>SUM(F19:Q19)</f>
        <v/>
      </c>
      <c r="S19" s="10" t="inlineStr"/>
    </row>
    <row r="20">
      <c r="A20" s="10" t="inlineStr">
        <is>
          <t>Programs by channel</t>
        </is>
      </c>
      <c r="B20" s="11" t="inlineStr">
        <is>
          <t>LinkedIn organic (content support)</t>
        </is>
      </c>
      <c r="C20" s="12" t="n">
        <v>0</v>
      </c>
      <c r="D20" s="12" t="n">
        <v>0</v>
      </c>
      <c r="E20" s="12" t="n">
        <v>0</v>
      </c>
      <c r="F20" s="13">
        <f>IF($C$3="Low",$C20,IF($C$3="High",$E20,$D20))</f>
        <v/>
      </c>
      <c r="G20" s="13">
        <f>IF($C$3="Low",$C20,IF($C$3="High",$E20,$D20))</f>
        <v/>
      </c>
      <c r="H20" s="13">
        <f>IF($C$3="Low",$C20,IF($C$3="High",$E20,$D20))</f>
        <v/>
      </c>
      <c r="I20" s="13">
        <f>IF($C$3="Low",$C20,IF($C$3="High",$E20,$D20))</f>
        <v/>
      </c>
      <c r="J20" s="13">
        <f>IF($C$3="Low",$C20,IF($C$3="High",$E20,$D20))</f>
        <v/>
      </c>
      <c r="K20" s="13">
        <f>IF($C$3="Low",$C20,IF($C$3="High",$E20,$D20))</f>
        <v/>
      </c>
      <c r="L20" s="13">
        <f>IF($C$3="Low",$C20,IF($C$3="High",$E20,$D20))</f>
        <v/>
      </c>
      <c r="M20" s="13">
        <f>IF($C$3="Low",$C20,IF($C$3="High",$E20,$D20))</f>
        <v/>
      </c>
      <c r="N20" s="13">
        <f>IF($C$3="Low",$C20,IF($C$3="High",$E20,$D20))</f>
        <v/>
      </c>
      <c r="O20" s="13">
        <f>IF($C$3="Low",$C20,IF($C$3="High",$E20,$D20))</f>
        <v/>
      </c>
      <c r="P20" s="13">
        <f>IF($C$3="Low",$C20,IF($C$3="High",$E20,$D20))</f>
        <v/>
      </c>
      <c r="Q20" s="13">
        <f>IF($C$3="Low",$C20,IF($C$3="High",$E20,$D20))</f>
        <v/>
      </c>
      <c r="R20" s="14">
        <f>SUM(F20:Q20)</f>
        <v/>
      </c>
      <c r="S20" s="10" t="inlineStr"/>
    </row>
    <row r="21">
      <c r="A21" s="10" t="inlineStr">
        <is>
          <t>Programs by channel</t>
        </is>
      </c>
      <c r="B21" s="11" t="inlineStr">
        <is>
          <t>YouTube (production, ads)</t>
        </is>
      </c>
      <c r="C21" s="12" t="n">
        <v>0</v>
      </c>
      <c r="D21" s="12" t="n">
        <v>0</v>
      </c>
      <c r="E21" s="12" t="n">
        <v>0</v>
      </c>
      <c r="F21" s="13">
        <f>IF($C$3="Low",$C21,IF($C$3="High",$E21,$D21))</f>
        <v/>
      </c>
      <c r="G21" s="13">
        <f>IF($C$3="Low",$C21,IF($C$3="High",$E21,$D21))</f>
        <v/>
      </c>
      <c r="H21" s="13">
        <f>IF($C$3="Low",$C21,IF($C$3="High",$E21,$D21))</f>
        <v/>
      </c>
      <c r="I21" s="13">
        <f>IF($C$3="Low",$C21,IF($C$3="High",$E21,$D21))</f>
        <v/>
      </c>
      <c r="J21" s="13">
        <f>IF($C$3="Low",$C21,IF($C$3="High",$E21,$D21))</f>
        <v/>
      </c>
      <c r="K21" s="13">
        <f>IF($C$3="Low",$C21,IF($C$3="High",$E21,$D21))</f>
        <v/>
      </c>
      <c r="L21" s="13">
        <f>IF($C$3="Low",$C21,IF($C$3="High",$E21,$D21))</f>
        <v/>
      </c>
      <c r="M21" s="13">
        <f>IF($C$3="Low",$C21,IF($C$3="High",$E21,$D21))</f>
        <v/>
      </c>
      <c r="N21" s="13">
        <f>IF($C$3="Low",$C21,IF($C$3="High",$E21,$D21))</f>
        <v/>
      </c>
      <c r="O21" s="13">
        <f>IF($C$3="Low",$C21,IF($C$3="High",$E21,$D21))</f>
        <v/>
      </c>
      <c r="P21" s="13">
        <f>IF($C$3="Low",$C21,IF($C$3="High",$E21,$D21))</f>
        <v/>
      </c>
      <c r="Q21" s="13">
        <f>IF($C$3="Low",$C21,IF($C$3="High",$E21,$D21))</f>
        <v/>
      </c>
      <c r="R21" s="14">
        <f>SUM(F21:Q21)</f>
        <v/>
      </c>
      <c r="S21" s="10" t="inlineStr"/>
    </row>
    <row r="22">
      <c r="A22" s="10" t="inlineStr">
        <is>
          <t>Programs by channel</t>
        </is>
      </c>
      <c r="B22" s="11" t="inlineStr">
        <is>
          <t>TikTok / Shorts / Reels</t>
        </is>
      </c>
      <c r="C22" s="12" t="n">
        <v>0</v>
      </c>
      <c r="D22" s="12" t="n">
        <v>0</v>
      </c>
      <c r="E22" s="12" t="n">
        <v>0</v>
      </c>
      <c r="F22" s="13">
        <f>IF($C$3="Low",$C22,IF($C$3="High",$E22,$D22))</f>
        <v/>
      </c>
      <c r="G22" s="13">
        <f>IF($C$3="Low",$C22,IF($C$3="High",$E22,$D22))</f>
        <v/>
      </c>
      <c r="H22" s="13">
        <f>IF($C$3="Low",$C22,IF($C$3="High",$E22,$D22))</f>
        <v/>
      </c>
      <c r="I22" s="13">
        <f>IF($C$3="Low",$C22,IF($C$3="High",$E22,$D22))</f>
        <v/>
      </c>
      <c r="J22" s="13">
        <f>IF($C$3="Low",$C22,IF($C$3="High",$E22,$D22))</f>
        <v/>
      </c>
      <c r="K22" s="13">
        <f>IF($C$3="Low",$C22,IF($C$3="High",$E22,$D22))</f>
        <v/>
      </c>
      <c r="L22" s="13">
        <f>IF($C$3="Low",$C22,IF($C$3="High",$E22,$D22))</f>
        <v/>
      </c>
      <c r="M22" s="13">
        <f>IF($C$3="Low",$C22,IF($C$3="High",$E22,$D22))</f>
        <v/>
      </c>
      <c r="N22" s="13">
        <f>IF($C$3="Low",$C22,IF($C$3="High",$E22,$D22))</f>
        <v/>
      </c>
      <c r="O22" s="13">
        <f>IF($C$3="Low",$C22,IF($C$3="High",$E22,$D22))</f>
        <v/>
      </c>
      <c r="P22" s="13">
        <f>IF($C$3="Low",$C22,IF($C$3="High",$E22,$D22))</f>
        <v/>
      </c>
      <c r="Q22" s="13">
        <f>IF($C$3="Low",$C22,IF($C$3="High",$E22,$D22))</f>
        <v/>
      </c>
      <c r="R22" s="14">
        <f>SUM(F22:Q22)</f>
        <v/>
      </c>
      <c r="S22" s="10" t="inlineStr"/>
    </row>
    <row r="23">
      <c r="A23" s="10" t="inlineStr">
        <is>
          <t>Programs by channel</t>
        </is>
      </c>
      <c r="B23" s="11" t="inlineStr">
        <is>
          <t>Email (platform sends, content)</t>
        </is>
      </c>
      <c r="C23" s="12" t="n">
        <v>0</v>
      </c>
      <c r="D23" s="12" t="n">
        <v>300</v>
      </c>
      <c r="E23" s="12" t="n">
        <v>1000</v>
      </c>
      <c r="F23" s="13">
        <f>IF($C$3="Low",$C23,IF($C$3="High",$E23,$D23))</f>
        <v/>
      </c>
      <c r="G23" s="13">
        <f>IF($C$3="Low",$C23,IF($C$3="High",$E23,$D23))</f>
        <v/>
      </c>
      <c r="H23" s="13">
        <f>IF($C$3="Low",$C23,IF($C$3="High",$E23,$D23))</f>
        <v/>
      </c>
      <c r="I23" s="13">
        <f>IF($C$3="Low",$C23,IF($C$3="High",$E23,$D23))</f>
        <v/>
      </c>
      <c r="J23" s="13">
        <f>IF($C$3="Low",$C23,IF($C$3="High",$E23,$D23))</f>
        <v/>
      </c>
      <c r="K23" s="13">
        <f>IF($C$3="Low",$C23,IF($C$3="High",$E23,$D23))</f>
        <v/>
      </c>
      <c r="L23" s="13">
        <f>IF($C$3="Low",$C23,IF($C$3="High",$E23,$D23))</f>
        <v/>
      </c>
      <c r="M23" s="13">
        <f>IF($C$3="Low",$C23,IF($C$3="High",$E23,$D23))</f>
        <v/>
      </c>
      <c r="N23" s="13">
        <f>IF($C$3="Low",$C23,IF($C$3="High",$E23,$D23))</f>
        <v/>
      </c>
      <c r="O23" s="13">
        <f>IF($C$3="Low",$C23,IF($C$3="High",$E23,$D23))</f>
        <v/>
      </c>
      <c r="P23" s="13">
        <f>IF($C$3="Low",$C23,IF($C$3="High",$E23,$D23))</f>
        <v/>
      </c>
      <c r="Q23" s="13">
        <f>IF($C$3="Low",$C23,IF($C$3="High",$E23,$D23))</f>
        <v/>
      </c>
      <c r="R23" s="14">
        <f>SUM(F23:Q23)</f>
        <v/>
      </c>
      <c r="S23" s="10" t="inlineStr"/>
    </row>
    <row r="24">
      <c r="A24" s="10" t="inlineStr">
        <is>
          <t>Programs by channel</t>
        </is>
      </c>
      <c r="B24" s="11" t="inlineStr">
        <is>
          <t>WhatsApp (Business API, broadcasts)</t>
        </is>
      </c>
      <c r="C24" s="12" t="n">
        <v>0</v>
      </c>
      <c r="D24" s="12" t="n">
        <v>0</v>
      </c>
      <c r="E24" s="12" t="n">
        <v>0</v>
      </c>
      <c r="F24" s="13">
        <f>IF($C$3="Low",$C24,IF($C$3="High",$E24,$D24))</f>
        <v/>
      </c>
      <c r="G24" s="13">
        <f>IF($C$3="Low",$C24,IF($C$3="High",$E24,$D24))</f>
        <v/>
      </c>
      <c r="H24" s="13">
        <f>IF($C$3="Low",$C24,IF($C$3="High",$E24,$D24))</f>
        <v/>
      </c>
      <c r="I24" s="13">
        <f>IF($C$3="Low",$C24,IF($C$3="High",$E24,$D24))</f>
        <v/>
      </c>
      <c r="J24" s="13">
        <f>IF($C$3="Low",$C24,IF($C$3="High",$E24,$D24))</f>
        <v/>
      </c>
      <c r="K24" s="13">
        <f>IF($C$3="Low",$C24,IF($C$3="High",$E24,$D24))</f>
        <v/>
      </c>
      <c r="L24" s="13">
        <f>IF($C$3="Low",$C24,IF($C$3="High",$E24,$D24))</f>
        <v/>
      </c>
      <c r="M24" s="13">
        <f>IF($C$3="Low",$C24,IF($C$3="High",$E24,$D24))</f>
        <v/>
      </c>
      <c r="N24" s="13">
        <f>IF($C$3="Low",$C24,IF($C$3="High",$E24,$D24))</f>
        <v/>
      </c>
      <c r="O24" s="13">
        <f>IF($C$3="Low",$C24,IF($C$3="High",$E24,$D24))</f>
        <v/>
      </c>
      <c r="P24" s="13">
        <f>IF($C$3="Low",$C24,IF($C$3="High",$E24,$D24))</f>
        <v/>
      </c>
      <c r="Q24" s="13">
        <f>IF($C$3="Low",$C24,IF($C$3="High",$E24,$D24))</f>
        <v/>
      </c>
      <c r="R24" s="14">
        <f>SUM(F24:Q24)</f>
        <v/>
      </c>
      <c r="S24" s="10" t="inlineStr"/>
    </row>
    <row r="25">
      <c r="A25" s="10" t="inlineStr">
        <is>
          <t>Programs by channel</t>
        </is>
      </c>
      <c r="B25" s="11" t="inlineStr">
        <is>
          <t>Communities (Discord, Slack, Telegram)</t>
        </is>
      </c>
      <c r="C25" s="12" t="n">
        <v>0</v>
      </c>
      <c r="D25" s="12" t="n">
        <v>300</v>
      </c>
      <c r="E25" s="12" t="n">
        <v>1500</v>
      </c>
      <c r="F25" s="13">
        <f>IF($C$3="Low",$C25,IF($C$3="High",$E25,$D25))</f>
        <v/>
      </c>
      <c r="G25" s="13">
        <f>IF($C$3="Low",$C25,IF($C$3="High",$E25,$D25))</f>
        <v/>
      </c>
      <c r="H25" s="13">
        <f>IF($C$3="Low",$C25,IF($C$3="High",$E25,$D25))</f>
        <v/>
      </c>
      <c r="I25" s="13">
        <f>IF($C$3="Low",$C25,IF($C$3="High",$E25,$D25))</f>
        <v/>
      </c>
      <c r="J25" s="13">
        <f>IF($C$3="Low",$C25,IF($C$3="High",$E25,$D25))</f>
        <v/>
      </c>
      <c r="K25" s="13">
        <f>IF($C$3="Low",$C25,IF($C$3="High",$E25,$D25))</f>
        <v/>
      </c>
      <c r="L25" s="13">
        <f>IF($C$3="Low",$C25,IF($C$3="High",$E25,$D25))</f>
        <v/>
      </c>
      <c r="M25" s="13">
        <f>IF($C$3="Low",$C25,IF($C$3="High",$E25,$D25))</f>
        <v/>
      </c>
      <c r="N25" s="13">
        <f>IF($C$3="Low",$C25,IF($C$3="High",$E25,$D25))</f>
        <v/>
      </c>
      <c r="O25" s="13">
        <f>IF($C$3="Low",$C25,IF($C$3="High",$E25,$D25))</f>
        <v/>
      </c>
      <c r="P25" s="13">
        <f>IF($C$3="Low",$C25,IF($C$3="High",$E25,$D25))</f>
        <v/>
      </c>
      <c r="Q25" s="13">
        <f>IF($C$3="Low",$C25,IF($C$3="High",$E25,$D25))</f>
        <v/>
      </c>
      <c r="R25" s="14">
        <f>SUM(F25:Q25)</f>
        <v/>
      </c>
      <c r="S25" s="10" t="inlineStr"/>
    </row>
    <row r="26">
      <c r="A26" s="10" t="inlineStr">
        <is>
          <t>Programs by channel</t>
        </is>
      </c>
      <c r="B26" s="11" t="inlineStr">
        <is>
          <t>Product Hunt and launch sites</t>
        </is>
      </c>
      <c r="C26" s="12" t="n">
        <v>0</v>
      </c>
      <c r="D26" s="12" t="n">
        <v>0</v>
      </c>
      <c r="E26" s="12" t="n">
        <v>0</v>
      </c>
      <c r="F26" s="13">
        <f>IF($C$3="Low",$C26,IF($C$3="High",$E26,$D26))</f>
        <v/>
      </c>
      <c r="G26" s="13">
        <f>IF($C$3="Low",$C26,IF($C$3="High",$E26,$D26))</f>
        <v/>
      </c>
      <c r="H26" s="13">
        <f>IF($C$3="Low",$C26,IF($C$3="High",$E26,$D26))</f>
        <v/>
      </c>
      <c r="I26" s="13">
        <f>IF($C$3="Low",$C26,IF($C$3="High",$E26,$D26))</f>
        <v/>
      </c>
      <c r="J26" s="13">
        <f>IF($C$3="Low",$C26,IF($C$3="High",$E26,$D26))</f>
        <v/>
      </c>
      <c r="K26" s="13">
        <f>IF($C$3="Low",$C26,IF($C$3="High",$E26,$D26))</f>
        <v/>
      </c>
      <c r="L26" s="13">
        <f>IF($C$3="Low",$C26,IF($C$3="High",$E26,$D26))</f>
        <v/>
      </c>
      <c r="M26" s="13">
        <f>IF($C$3="Low",$C26,IF($C$3="High",$E26,$D26))</f>
        <v/>
      </c>
      <c r="N26" s="13">
        <f>IF($C$3="Low",$C26,IF($C$3="High",$E26,$D26))</f>
        <v/>
      </c>
      <c r="O26" s="13">
        <f>IF($C$3="Low",$C26,IF($C$3="High",$E26,$D26))</f>
        <v/>
      </c>
      <c r="P26" s="13">
        <f>IF($C$3="Low",$C26,IF($C$3="High",$E26,$D26))</f>
        <v/>
      </c>
      <c r="Q26" s="13">
        <f>IF($C$3="Low",$C26,IF($C$3="High",$E26,$D26))</f>
        <v/>
      </c>
      <c r="R26" s="14">
        <f>SUM(F26:Q26)</f>
        <v/>
      </c>
      <c r="S26" s="10" t="inlineStr"/>
    </row>
    <row r="27">
      <c r="A27" s="10" t="inlineStr">
        <is>
          <t>Programs by channel</t>
        </is>
      </c>
      <c r="B27" s="11" t="inlineStr">
        <is>
          <t>PR / earned media (content, data studies)</t>
        </is>
      </c>
      <c r="C27" s="12" t="n">
        <v>0</v>
      </c>
      <c r="D27" s="12" t="n">
        <v>500</v>
      </c>
      <c r="E27" s="12" t="n">
        <v>2500</v>
      </c>
      <c r="F27" s="13">
        <f>IF($C$3="Low",$C27,IF($C$3="High",$E27,$D27))</f>
        <v/>
      </c>
      <c r="G27" s="13">
        <f>IF($C$3="Low",$C27,IF($C$3="High",$E27,$D27))</f>
        <v/>
      </c>
      <c r="H27" s="13">
        <f>IF($C$3="Low",$C27,IF($C$3="High",$E27,$D27))</f>
        <v/>
      </c>
      <c r="I27" s="13">
        <f>IF($C$3="Low",$C27,IF($C$3="High",$E27,$D27))</f>
        <v/>
      </c>
      <c r="J27" s="13">
        <f>IF($C$3="Low",$C27,IF($C$3="High",$E27,$D27))</f>
        <v/>
      </c>
      <c r="K27" s="13">
        <f>IF($C$3="Low",$C27,IF($C$3="High",$E27,$D27))</f>
        <v/>
      </c>
      <c r="L27" s="13">
        <f>IF($C$3="Low",$C27,IF($C$3="High",$E27,$D27))</f>
        <v/>
      </c>
      <c r="M27" s="13">
        <f>IF($C$3="Low",$C27,IF($C$3="High",$E27,$D27))</f>
        <v/>
      </c>
      <c r="N27" s="13">
        <f>IF($C$3="Low",$C27,IF($C$3="High",$E27,$D27))</f>
        <v/>
      </c>
      <c r="O27" s="13">
        <f>IF($C$3="Low",$C27,IF($C$3="High",$E27,$D27))</f>
        <v/>
      </c>
      <c r="P27" s="13">
        <f>IF($C$3="Low",$C27,IF($C$3="High",$E27,$D27))</f>
        <v/>
      </c>
      <c r="Q27" s="13">
        <f>IF($C$3="Low",$C27,IF($C$3="High",$E27,$D27))</f>
        <v/>
      </c>
      <c r="R27" s="14">
        <f>SUM(F27:Q27)</f>
        <v/>
      </c>
      <c r="S27" s="10" t="inlineStr"/>
    </row>
    <row r="28">
      <c r="A28" s="10" t="inlineStr">
        <is>
          <t>Programs by channel</t>
        </is>
      </c>
      <c r="B28" s="11" t="inlineStr">
        <is>
          <t>Podcasts (guesting, production)</t>
        </is>
      </c>
      <c r="C28" s="12" t="n">
        <v>0</v>
      </c>
      <c r="D28" s="12" t="n">
        <v>200</v>
      </c>
      <c r="E28" s="12" t="n">
        <v>1000</v>
      </c>
      <c r="F28" s="13">
        <f>IF($C$3="Low",$C28,IF($C$3="High",$E28,$D28))</f>
        <v/>
      </c>
      <c r="G28" s="13">
        <f>IF($C$3="Low",$C28,IF($C$3="High",$E28,$D28))</f>
        <v/>
      </c>
      <c r="H28" s="13">
        <f>IF($C$3="Low",$C28,IF($C$3="High",$E28,$D28))</f>
        <v/>
      </c>
      <c r="I28" s="13">
        <f>IF($C$3="Low",$C28,IF($C$3="High",$E28,$D28))</f>
        <v/>
      </c>
      <c r="J28" s="13">
        <f>IF($C$3="Low",$C28,IF($C$3="High",$E28,$D28))</f>
        <v/>
      </c>
      <c r="K28" s="13">
        <f>IF($C$3="Low",$C28,IF($C$3="High",$E28,$D28))</f>
        <v/>
      </c>
      <c r="L28" s="13">
        <f>IF($C$3="Low",$C28,IF($C$3="High",$E28,$D28))</f>
        <v/>
      </c>
      <c r="M28" s="13">
        <f>IF($C$3="Low",$C28,IF($C$3="High",$E28,$D28))</f>
        <v/>
      </c>
      <c r="N28" s="13">
        <f>IF($C$3="Low",$C28,IF($C$3="High",$E28,$D28))</f>
        <v/>
      </c>
      <c r="O28" s="13">
        <f>IF($C$3="Low",$C28,IF($C$3="High",$E28,$D28))</f>
        <v/>
      </c>
      <c r="P28" s="13">
        <f>IF($C$3="Low",$C28,IF($C$3="High",$E28,$D28))</f>
        <v/>
      </c>
      <c r="Q28" s="13">
        <f>IF($C$3="Low",$C28,IF($C$3="High",$E28,$D28))</f>
        <v/>
      </c>
      <c r="R28" s="14">
        <f>SUM(F28:Q28)</f>
        <v/>
      </c>
      <c r="S28" s="10" t="inlineStr"/>
    </row>
    <row r="29">
      <c r="A29" s="10" t="inlineStr">
        <is>
          <t>Programs by channel</t>
        </is>
      </c>
      <c r="B29" s="11" t="inlineStr">
        <is>
          <t>Influencers / KOLs</t>
        </is>
      </c>
      <c r="C29" s="12" t="n">
        <v>0</v>
      </c>
      <c r="D29" s="12" t="n">
        <v>0</v>
      </c>
      <c r="E29" s="12" t="n">
        <v>0</v>
      </c>
      <c r="F29" s="13">
        <f>IF($C$3="Low",$C29,IF($C$3="High",$E29,$D29))</f>
        <v/>
      </c>
      <c r="G29" s="13">
        <f>IF($C$3="Low",$C29,IF($C$3="High",$E29,$D29))</f>
        <v/>
      </c>
      <c r="H29" s="13">
        <f>IF($C$3="Low",$C29,IF($C$3="High",$E29,$D29))</f>
        <v/>
      </c>
      <c r="I29" s="13">
        <f>IF($C$3="Low",$C29,IF($C$3="High",$E29,$D29))</f>
        <v/>
      </c>
      <c r="J29" s="13">
        <f>IF($C$3="Low",$C29,IF($C$3="High",$E29,$D29))</f>
        <v/>
      </c>
      <c r="K29" s="13">
        <f>IF($C$3="Low",$C29,IF($C$3="High",$E29,$D29))</f>
        <v/>
      </c>
      <c r="L29" s="13">
        <f>IF($C$3="Low",$C29,IF($C$3="High",$E29,$D29))</f>
        <v/>
      </c>
      <c r="M29" s="13">
        <f>IF($C$3="Low",$C29,IF($C$3="High",$E29,$D29))</f>
        <v/>
      </c>
      <c r="N29" s="13">
        <f>IF($C$3="Low",$C29,IF($C$3="High",$E29,$D29))</f>
        <v/>
      </c>
      <c r="O29" s="13">
        <f>IF($C$3="Low",$C29,IF($C$3="High",$E29,$D29))</f>
        <v/>
      </c>
      <c r="P29" s="13">
        <f>IF($C$3="Low",$C29,IF($C$3="High",$E29,$D29))</f>
        <v/>
      </c>
      <c r="Q29" s="13">
        <f>IF($C$3="Low",$C29,IF($C$3="High",$E29,$D29))</f>
        <v/>
      </c>
      <c r="R29" s="14">
        <f>SUM(F29:Q29)</f>
        <v/>
      </c>
      <c r="S29" s="10" t="inlineStr"/>
    </row>
    <row r="30">
      <c r="A30" s="10" t="inlineStr">
        <is>
          <t>Programs by channel</t>
        </is>
      </c>
      <c r="B30" s="11" t="inlineStr">
        <is>
          <t>Partnerships and integrations</t>
        </is>
      </c>
      <c r="C30" s="12" t="n">
        <v>0</v>
      </c>
      <c r="D30" s="12" t="n">
        <v>0</v>
      </c>
      <c r="E30" s="12" t="n">
        <v>0</v>
      </c>
      <c r="F30" s="13">
        <f>IF($C$3="Low",$C30,IF($C$3="High",$E30,$D30))</f>
        <v/>
      </c>
      <c r="G30" s="13">
        <f>IF($C$3="Low",$C30,IF($C$3="High",$E30,$D30))</f>
        <v/>
      </c>
      <c r="H30" s="13">
        <f>IF($C$3="Low",$C30,IF($C$3="High",$E30,$D30))</f>
        <v/>
      </c>
      <c r="I30" s="13">
        <f>IF($C$3="Low",$C30,IF($C$3="High",$E30,$D30))</f>
        <v/>
      </c>
      <c r="J30" s="13">
        <f>IF($C$3="Low",$C30,IF($C$3="High",$E30,$D30))</f>
        <v/>
      </c>
      <c r="K30" s="13">
        <f>IF($C$3="Low",$C30,IF($C$3="High",$E30,$D30))</f>
        <v/>
      </c>
      <c r="L30" s="13">
        <f>IF($C$3="Low",$C30,IF($C$3="High",$E30,$D30))</f>
        <v/>
      </c>
      <c r="M30" s="13">
        <f>IF($C$3="Low",$C30,IF($C$3="High",$E30,$D30))</f>
        <v/>
      </c>
      <c r="N30" s="13">
        <f>IF($C$3="Low",$C30,IF($C$3="High",$E30,$D30))</f>
        <v/>
      </c>
      <c r="O30" s="13">
        <f>IF($C$3="Low",$C30,IF($C$3="High",$E30,$D30))</f>
        <v/>
      </c>
      <c r="P30" s="13">
        <f>IF($C$3="Low",$C30,IF($C$3="High",$E30,$D30))</f>
        <v/>
      </c>
      <c r="Q30" s="13">
        <f>IF($C$3="Low",$C30,IF($C$3="High",$E30,$D30))</f>
        <v/>
      </c>
      <c r="R30" s="14">
        <f>SUM(F30:Q30)</f>
        <v/>
      </c>
      <c r="S30" s="10" t="inlineStr"/>
    </row>
    <row r="31">
      <c r="A31" s="10" t="inlineStr">
        <is>
          <t>Programs by channel</t>
        </is>
      </c>
      <c r="B31" s="11" t="inlineStr">
        <is>
          <t>Events and conferences (as a channel test)</t>
        </is>
      </c>
      <c r="C31" s="12" t="n">
        <v>0</v>
      </c>
      <c r="D31" s="12" t="n">
        <v>0</v>
      </c>
      <c r="E31" s="12" t="n">
        <v>0</v>
      </c>
      <c r="F31" s="13">
        <f>IF($C$3="Low",$C31,IF($C$3="High",$E31,$D31))</f>
        <v/>
      </c>
      <c r="G31" s="13">
        <f>IF($C$3="Low",$C31,IF($C$3="High",$E31,$D31))</f>
        <v/>
      </c>
      <c r="H31" s="13">
        <f>IF($C$3="Low",$C31,IF($C$3="High",$E31,$D31))</f>
        <v/>
      </c>
      <c r="I31" s="13">
        <f>IF($C$3="Low",$C31,IF($C$3="High",$E31,$D31))</f>
        <v/>
      </c>
      <c r="J31" s="13">
        <f>IF($C$3="Low",$C31,IF($C$3="High",$E31,$D31))</f>
        <v/>
      </c>
      <c r="K31" s="13">
        <f>IF($C$3="Low",$C31,IF($C$3="High",$E31,$D31))</f>
        <v/>
      </c>
      <c r="L31" s="13">
        <f>IF($C$3="Low",$C31,IF($C$3="High",$E31,$D31))</f>
        <v/>
      </c>
      <c r="M31" s="13">
        <f>IF($C$3="Low",$C31,IF($C$3="High",$E31,$D31))</f>
        <v/>
      </c>
      <c r="N31" s="13">
        <f>IF($C$3="Low",$C31,IF($C$3="High",$E31,$D31))</f>
        <v/>
      </c>
      <c r="O31" s="13">
        <f>IF($C$3="Low",$C31,IF($C$3="High",$E31,$D31))</f>
        <v/>
      </c>
      <c r="P31" s="13">
        <f>IF($C$3="Low",$C31,IF($C$3="High",$E31,$D31))</f>
        <v/>
      </c>
      <c r="Q31" s="13">
        <f>IF($C$3="Low",$C31,IF($C$3="High",$E31,$D31))</f>
        <v/>
      </c>
      <c r="R31" s="14">
        <f>SUM(F31:Q31)</f>
        <v/>
      </c>
      <c r="S31" s="10" t="inlineStr"/>
    </row>
    <row r="32">
      <c r="A32" s="10" t="inlineStr">
        <is>
          <t>Programs by channel</t>
        </is>
      </c>
      <c r="B32" s="11" t="inlineStr">
        <is>
          <t>Referral program (incentives)</t>
        </is>
      </c>
      <c r="C32" s="12" t="n">
        <v>0</v>
      </c>
      <c r="D32" s="12" t="n">
        <v>0</v>
      </c>
      <c r="E32" s="12" t="n">
        <v>0</v>
      </c>
      <c r="F32" s="13">
        <f>IF($C$3="Low",$C32,IF($C$3="High",$E32,$D32))</f>
        <v/>
      </c>
      <c r="G32" s="13">
        <f>IF($C$3="Low",$C32,IF($C$3="High",$E32,$D32))</f>
        <v/>
      </c>
      <c r="H32" s="13">
        <f>IF($C$3="Low",$C32,IF($C$3="High",$E32,$D32))</f>
        <v/>
      </c>
      <c r="I32" s="13">
        <f>IF($C$3="Low",$C32,IF($C$3="High",$E32,$D32))</f>
        <v/>
      </c>
      <c r="J32" s="13">
        <f>IF($C$3="Low",$C32,IF($C$3="High",$E32,$D32))</f>
        <v/>
      </c>
      <c r="K32" s="13">
        <f>IF($C$3="Low",$C32,IF($C$3="High",$E32,$D32))</f>
        <v/>
      </c>
      <c r="L32" s="13">
        <f>IF($C$3="Low",$C32,IF($C$3="High",$E32,$D32))</f>
        <v/>
      </c>
      <c r="M32" s="13">
        <f>IF($C$3="Low",$C32,IF($C$3="High",$E32,$D32))</f>
        <v/>
      </c>
      <c r="N32" s="13">
        <f>IF($C$3="Low",$C32,IF($C$3="High",$E32,$D32))</f>
        <v/>
      </c>
      <c r="O32" s="13">
        <f>IF($C$3="Low",$C32,IF($C$3="High",$E32,$D32))</f>
        <v/>
      </c>
      <c r="P32" s="13">
        <f>IF($C$3="Low",$C32,IF($C$3="High",$E32,$D32))</f>
        <v/>
      </c>
      <c r="Q32" s="13">
        <f>IF($C$3="Low",$C32,IF($C$3="High",$E32,$D32))</f>
        <v/>
      </c>
      <c r="R32" s="14">
        <f>SUM(F32:Q32)</f>
        <v/>
      </c>
      <c r="S32" s="10" t="inlineStr"/>
    </row>
    <row r="33">
      <c r="A33" s="15" t="n"/>
      <c r="B33" s="16" t="inlineStr">
        <is>
          <t>Subtotal: Programs by channel</t>
        </is>
      </c>
      <c r="C33" s="17">
        <f>SUM(C13:C32)</f>
        <v/>
      </c>
      <c r="D33" s="17">
        <f>SUM(D13:D32)</f>
        <v/>
      </c>
      <c r="E33" s="17">
        <f>SUM(E13:E32)</f>
        <v/>
      </c>
      <c r="F33" s="17">
        <f>SUM(F13:F32)</f>
        <v/>
      </c>
      <c r="G33" s="17">
        <f>SUM(G13:G32)</f>
        <v/>
      </c>
      <c r="H33" s="17">
        <f>SUM(H13:H32)</f>
        <v/>
      </c>
      <c r="I33" s="17">
        <f>SUM(I13:I32)</f>
        <v/>
      </c>
      <c r="J33" s="17">
        <f>SUM(J13:J32)</f>
        <v/>
      </c>
      <c r="K33" s="17">
        <f>SUM(K13:K32)</f>
        <v/>
      </c>
      <c r="L33" s="17">
        <f>SUM(L13:L32)</f>
        <v/>
      </c>
      <c r="M33" s="17">
        <f>SUM(M13:M32)</f>
        <v/>
      </c>
      <c r="N33" s="17">
        <f>SUM(N13:N32)</f>
        <v/>
      </c>
      <c r="O33" s="17">
        <f>SUM(O13:O32)</f>
        <v/>
      </c>
      <c r="P33" s="17">
        <f>SUM(P13:P32)</f>
        <v/>
      </c>
      <c r="Q33" s="17">
        <f>SUM(Q13:Q32)</f>
        <v/>
      </c>
      <c r="R33" s="17">
        <f>SUM(R13:R32)</f>
        <v/>
      </c>
      <c r="S33" s="15" t="n"/>
    </row>
    <row r="35">
      <c r="A35" s="10" t="inlineStr">
        <is>
          <t>Tools</t>
        </is>
      </c>
      <c r="B35" s="11" t="inlineStr">
        <is>
          <t>CRM</t>
        </is>
      </c>
      <c r="C35" s="12" t="n">
        <v>0</v>
      </c>
      <c r="D35" s="12" t="n">
        <v>100</v>
      </c>
      <c r="E35" s="12" t="n">
        <v>500</v>
      </c>
      <c r="F35" s="13">
        <f>IF($C$3="Low",$C35,IF($C$3="High",$E35,$D35))</f>
        <v/>
      </c>
      <c r="G35" s="13">
        <f>IF($C$3="Low",$C35,IF($C$3="High",$E35,$D35))</f>
        <v/>
      </c>
      <c r="H35" s="13">
        <f>IF($C$3="Low",$C35,IF($C$3="High",$E35,$D35))</f>
        <v/>
      </c>
      <c r="I35" s="13">
        <f>IF($C$3="Low",$C35,IF($C$3="High",$E35,$D35))</f>
        <v/>
      </c>
      <c r="J35" s="13">
        <f>IF($C$3="Low",$C35,IF($C$3="High",$E35,$D35))</f>
        <v/>
      </c>
      <c r="K35" s="13">
        <f>IF($C$3="Low",$C35,IF($C$3="High",$E35,$D35))</f>
        <v/>
      </c>
      <c r="L35" s="13">
        <f>IF($C$3="Low",$C35,IF($C$3="High",$E35,$D35))</f>
        <v/>
      </c>
      <c r="M35" s="13">
        <f>IF($C$3="Low",$C35,IF($C$3="High",$E35,$D35))</f>
        <v/>
      </c>
      <c r="N35" s="13">
        <f>IF($C$3="Low",$C35,IF($C$3="High",$E35,$D35))</f>
        <v/>
      </c>
      <c r="O35" s="13">
        <f>IF($C$3="Low",$C35,IF($C$3="High",$E35,$D35))</f>
        <v/>
      </c>
      <c r="P35" s="13">
        <f>IF($C$3="Low",$C35,IF($C$3="High",$E35,$D35))</f>
        <v/>
      </c>
      <c r="Q35" s="13">
        <f>IF($C$3="Low",$C35,IF($C$3="High",$E35,$D35))</f>
        <v/>
      </c>
      <c r="R35" s="14">
        <f>SUM(F35:Q35)</f>
        <v/>
      </c>
      <c r="S35" s="10" t="inlineStr"/>
    </row>
    <row r="36">
      <c r="A36" s="10" t="inlineStr">
        <is>
          <t>Tools</t>
        </is>
      </c>
      <c r="B36" s="11" t="inlineStr">
        <is>
          <t>Email platform</t>
        </is>
      </c>
      <c r="C36" s="12" t="n">
        <v>0</v>
      </c>
      <c r="D36" s="12" t="n">
        <v>100</v>
      </c>
      <c r="E36" s="12" t="n">
        <v>400</v>
      </c>
      <c r="F36" s="13">
        <f>IF($C$3="Low",$C36,IF($C$3="High",$E36,$D36))</f>
        <v/>
      </c>
      <c r="G36" s="13">
        <f>IF($C$3="Low",$C36,IF($C$3="High",$E36,$D36))</f>
        <v/>
      </c>
      <c r="H36" s="13">
        <f>IF($C$3="Low",$C36,IF($C$3="High",$E36,$D36))</f>
        <v/>
      </c>
      <c r="I36" s="13">
        <f>IF($C$3="Low",$C36,IF($C$3="High",$E36,$D36))</f>
        <v/>
      </c>
      <c r="J36" s="13">
        <f>IF($C$3="Low",$C36,IF($C$3="High",$E36,$D36))</f>
        <v/>
      </c>
      <c r="K36" s="13">
        <f>IF($C$3="Low",$C36,IF($C$3="High",$E36,$D36))</f>
        <v/>
      </c>
      <c r="L36" s="13">
        <f>IF($C$3="Low",$C36,IF($C$3="High",$E36,$D36))</f>
        <v/>
      </c>
      <c r="M36" s="13">
        <f>IF($C$3="Low",$C36,IF($C$3="High",$E36,$D36))</f>
        <v/>
      </c>
      <c r="N36" s="13">
        <f>IF($C$3="Low",$C36,IF($C$3="High",$E36,$D36))</f>
        <v/>
      </c>
      <c r="O36" s="13">
        <f>IF($C$3="Low",$C36,IF($C$3="High",$E36,$D36))</f>
        <v/>
      </c>
      <c r="P36" s="13">
        <f>IF($C$3="Low",$C36,IF($C$3="High",$E36,$D36))</f>
        <v/>
      </c>
      <c r="Q36" s="13">
        <f>IF($C$3="Low",$C36,IF($C$3="High",$E36,$D36))</f>
        <v/>
      </c>
      <c r="R36" s="14">
        <f>SUM(F36:Q36)</f>
        <v/>
      </c>
      <c r="S36" s="10" t="inlineStr"/>
    </row>
    <row r="37">
      <c r="A37" s="10" t="inlineStr">
        <is>
          <t>Tools</t>
        </is>
      </c>
      <c r="B37" s="11" t="inlineStr">
        <is>
          <t>Analytics and attribution</t>
        </is>
      </c>
      <c r="C37" s="12" t="n">
        <v>0</v>
      </c>
      <c r="D37" s="12" t="n">
        <v>100</v>
      </c>
      <c r="E37" s="12" t="n">
        <v>400</v>
      </c>
      <c r="F37" s="13">
        <f>IF($C$3="Low",$C37,IF($C$3="High",$E37,$D37))</f>
        <v/>
      </c>
      <c r="G37" s="13">
        <f>IF($C$3="Low",$C37,IF($C$3="High",$E37,$D37))</f>
        <v/>
      </c>
      <c r="H37" s="13">
        <f>IF($C$3="Low",$C37,IF($C$3="High",$E37,$D37))</f>
        <v/>
      </c>
      <c r="I37" s="13">
        <f>IF($C$3="Low",$C37,IF($C$3="High",$E37,$D37))</f>
        <v/>
      </c>
      <c r="J37" s="13">
        <f>IF($C$3="Low",$C37,IF($C$3="High",$E37,$D37))</f>
        <v/>
      </c>
      <c r="K37" s="13">
        <f>IF($C$3="Low",$C37,IF($C$3="High",$E37,$D37))</f>
        <v/>
      </c>
      <c r="L37" s="13">
        <f>IF($C$3="Low",$C37,IF($C$3="High",$E37,$D37))</f>
        <v/>
      </c>
      <c r="M37" s="13">
        <f>IF($C$3="Low",$C37,IF($C$3="High",$E37,$D37))</f>
        <v/>
      </c>
      <c r="N37" s="13">
        <f>IF($C$3="Low",$C37,IF($C$3="High",$E37,$D37))</f>
        <v/>
      </c>
      <c r="O37" s="13">
        <f>IF($C$3="Low",$C37,IF($C$3="High",$E37,$D37))</f>
        <v/>
      </c>
      <c r="P37" s="13">
        <f>IF($C$3="Low",$C37,IF($C$3="High",$E37,$D37))</f>
        <v/>
      </c>
      <c r="Q37" s="13">
        <f>IF($C$3="Low",$C37,IF($C$3="High",$E37,$D37))</f>
        <v/>
      </c>
      <c r="R37" s="14">
        <f>SUM(F37:Q37)</f>
        <v/>
      </c>
      <c r="S37" s="10" t="inlineStr"/>
    </row>
    <row r="38">
      <c r="A38" s="10" t="inlineStr">
        <is>
          <t>Tools</t>
        </is>
      </c>
      <c r="B38" s="11" t="inlineStr">
        <is>
          <t>SEO and AI-visibility tools</t>
        </is>
      </c>
      <c r="C38" s="12" t="n">
        <v>0</v>
      </c>
      <c r="D38" s="12" t="n">
        <v>150</v>
      </c>
      <c r="E38" s="12" t="n">
        <v>500</v>
      </c>
      <c r="F38" s="13">
        <f>IF($C$3="Low",$C38,IF($C$3="High",$E38,$D38))</f>
        <v/>
      </c>
      <c r="G38" s="13">
        <f>IF($C$3="Low",$C38,IF($C$3="High",$E38,$D38))</f>
        <v/>
      </c>
      <c r="H38" s="13">
        <f>IF($C$3="Low",$C38,IF($C$3="High",$E38,$D38))</f>
        <v/>
      </c>
      <c r="I38" s="13">
        <f>IF($C$3="Low",$C38,IF($C$3="High",$E38,$D38))</f>
        <v/>
      </c>
      <c r="J38" s="13">
        <f>IF($C$3="Low",$C38,IF($C$3="High",$E38,$D38))</f>
        <v/>
      </c>
      <c r="K38" s="13">
        <f>IF($C$3="Low",$C38,IF($C$3="High",$E38,$D38))</f>
        <v/>
      </c>
      <c r="L38" s="13">
        <f>IF($C$3="Low",$C38,IF($C$3="High",$E38,$D38))</f>
        <v/>
      </c>
      <c r="M38" s="13">
        <f>IF($C$3="Low",$C38,IF($C$3="High",$E38,$D38))</f>
        <v/>
      </c>
      <c r="N38" s="13">
        <f>IF($C$3="Low",$C38,IF($C$3="High",$E38,$D38))</f>
        <v/>
      </c>
      <c r="O38" s="13">
        <f>IF($C$3="Low",$C38,IF($C$3="High",$E38,$D38))</f>
        <v/>
      </c>
      <c r="P38" s="13">
        <f>IF($C$3="Low",$C38,IF($C$3="High",$E38,$D38))</f>
        <v/>
      </c>
      <c r="Q38" s="13">
        <f>IF($C$3="Low",$C38,IF($C$3="High",$E38,$D38))</f>
        <v/>
      </c>
      <c r="R38" s="14">
        <f>SUM(F38:Q38)</f>
        <v/>
      </c>
      <c r="S38" s="10" t="inlineStr"/>
    </row>
    <row r="39">
      <c r="A39" s="10" t="inlineStr">
        <is>
          <t>Tools</t>
        </is>
      </c>
      <c r="B39" s="11" t="inlineStr">
        <is>
          <t>Design and video tools</t>
        </is>
      </c>
      <c r="C39" s="12" t="n">
        <v>0</v>
      </c>
      <c r="D39" s="12" t="n">
        <v>50</v>
      </c>
      <c r="E39" s="12" t="n">
        <v>150</v>
      </c>
      <c r="F39" s="13">
        <f>IF($C$3="Low",$C39,IF($C$3="High",$E39,$D39))</f>
        <v/>
      </c>
      <c r="G39" s="13">
        <f>IF($C$3="Low",$C39,IF($C$3="High",$E39,$D39))</f>
        <v/>
      </c>
      <c r="H39" s="13">
        <f>IF($C$3="Low",$C39,IF($C$3="High",$E39,$D39))</f>
        <v/>
      </c>
      <c r="I39" s="13">
        <f>IF($C$3="Low",$C39,IF($C$3="High",$E39,$D39))</f>
        <v/>
      </c>
      <c r="J39" s="13">
        <f>IF($C$3="Low",$C39,IF($C$3="High",$E39,$D39))</f>
        <v/>
      </c>
      <c r="K39" s="13">
        <f>IF($C$3="Low",$C39,IF($C$3="High",$E39,$D39))</f>
        <v/>
      </c>
      <c r="L39" s="13">
        <f>IF($C$3="Low",$C39,IF($C$3="High",$E39,$D39))</f>
        <v/>
      </c>
      <c r="M39" s="13">
        <f>IF($C$3="Low",$C39,IF($C$3="High",$E39,$D39))</f>
        <v/>
      </c>
      <c r="N39" s="13">
        <f>IF($C$3="Low",$C39,IF($C$3="High",$E39,$D39))</f>
        <v/>
      </c>
      <c r="O39" s="13">
        <f>IF($C$3="Low",$C39,IF($C$3="High",$E39,$D39))</f>
        <v/>
      </c>
      <c r="P39" s="13">
        <f>IF($C$3="Low",$C39,IF($C$3="High",$E39,$D39))</f>
        <v/>
      </c>
      <c r="Q39" s="13">
        <f>IF($C$3="Low",$C39,IF($C$3="High",$E39,$D39))</f>
        <v/>
      </c>
      <c r="R39" s="14">
        <f>SUM(F39:Q39)</f>
        <v/>
      </c>
      <c r="S39" s="10" t="inlineStr"/>
    </row>
    <row r="40">
      <c r="A40" s="10" t="inlineStr">
        <is>
          <t>Tools</t>
        </is>
      </c>
      <c r="B40" s="11" t="inlineStr">
        <is>
          <t>Social scheduling and listening</t>
        </is>
      </c>
      <c r="C40" s="12" t="n">
        <v>0</v>
      </c>
      <c r="D40" s="12" t="n">
        <v>50</v>
      </c>
      <c r="E40" s="12" t="n">
        <v>300</v>
      </c>
      <c r="F40" s="13">
        <f>IF($C$3="Low",$C40,IF($C$3="High",$E40,$D40))</f>
        <v/>
      </c>
      <c r="G40" s="13">
        <f>IF($C$3="Low",$C40,IF($C$3="High",$E40,$D40))</f>
        <v/>
      </c>
      <c r="H40" s="13">
        <f>IF($C$3="Low",$C40,IF($C$3="High",$E40,$D40))</f>
        <v/>
      </c>
      <c r="I40" s="13">
        <f>IF($C$3="Low",$C40,IF($C$3="High",$E40,$D40))</f>
        <v/>
      </c>
      <c r="J40" s="13">
        <f>IF($C$3="Low",$C40,IF($C$3="High",$E40,$D40))</f>
        <v/>
      </c>
      <c r="K40" s="13">
        <f>IF($C$3="Low",$C40,IF($C$3="High",$E40,$D40))</f>
        <v/>
      </c>
      <c r="L40" s="13">
        <f>IF($C$3="Low",$C40,IF($C$3="High",$E40,$D40))</f>
        <v/>
      </c>
      <c r="M40" s="13">
        <f>IF($C$3="Low",$C40,IF($C$3="High",$E40,$D40))</f>
        <v/>
      </c>
      <c r="N40" s="13">
        <f>IF($C$3="Low",$C40,IF($C$3="High",$E40,$D40))</f>
        <v/>
      </c>
      <c r="O40" s="13">
        <f>IF($C$3="Low",$C40,IF($C$3="High",$E40,$D40))</f>
        <v/>
      </c>
      <c r="P40" s="13">
        <f>IF($C$3="Low",$C40,IF($C$3="High",$E40,$D40))</f>
        <v/>
      </c>
      <c r="Q40" s="13">
        <f>IF($C$3="Low",$C40,IF($C$3="High",$E40,$D40))</f>
        <v/>
      </c>
      <c r="R40" s="14">
        <f>SUM(F40:Q40)</f>
        <v/>
      </c>
      <c r="S40" s="10" t="inlineStr"/>
    </row>
    <row r="41">
      <c r="A41" s="10" t="inlineStr">
        <is>
          <t>Tools</t>
        </is>
      </c>
      <c r="B41" s="11" t="inlineStr">
        <is>
          <t>Media database or monitoring</t>
        </is>
      </c>
      <c r="C41" s="12" t="n">
        <v>0</v>
      </c>
      <c r="D41" s="12" t="n">
        <v>0</v>
      </c>
      <c r="E41" s="12" t="n">
        <v>600</v>
      </c>
      <c r="F41" s="13">
        <f>IF($C$3="Low",$C41,IF($C$3="High",$E41,$D41))</f>
        <v/>
      </c>
      <c r="G41" s="13">
        <f>IF($C$3="Low",$C41,IF($C$3="High",$E41,$D41))</f>
        <v/>
      </c>
      <c r="H41" s="13">
        <f>IF($C$3="Low",$C41,IF($C$3="High",$E41,$D41))</f>
        <v/>
      </c>
      <c r="I41" s="13">
        <f>IF($C$3="Low",$C41,IF($C$3="High",$E41,$D41))</f>
        <v/>
      </c>
      <c r="J41" s="13">
        <f>IF($C$3="Low",$C41,IF($C$3="High",$E41,$D41))</f>
        <v/>
      </c>
      <c r="K41" s="13">
        <f>IF($C$3="Low",$C41,IF($C$3="High",$E41,$D41))</f>
        <v/>
      </c>
      <c r="L41" s="13">
        <f>IF($C$3="Low",$C41,IF($C$3="High",$E41,$D41))</f>
        <v/>
      </c>
      <c r="M41" s="13">
        <f>IF($C$3="Low",$C41,IF($C$3="High",$E41,$D41))</f>
        <v/>
      </c>
      <c r="N41" s="13">
        <f>IF($C$3="Low",$C41,IF($C$3="High",$E41,$D41))</f>
        <v/>
      </c>
      <c r="O41" s="13">
        <f>IF($C$3="Low",$C41,IF($C$3="High",$E41,$D41))</f>
        <v/>
      </c>
      <c r="P41" s="13">
        <f>IF($C$3="Low",$C41,IF($C$3="High",$E41,$D41))</f>
        <v/>
      </c>
      <c r="Q41" s="13">
        <f>IF($C$3="Low",$C41,IF($C$3="High",$E41,$D41))</f>
        <v/>
      </c>
      <c r="R41" s="14">
        <f>SUM(F41:Q41)</f>
        <v/>
      </c>
      <c r="S41" s="10" t="inlineStr"/>
    </row>
    <row r="42">
      <c r="A42" s="15" t="n"/>
      <c r="B42" s="16" t="inlineStr">
        <is>
          <t>Subtotal: Tools</t>
        </is>
      </c>
      <c r="C42" s="17">
        <f>SUM(C35:C41)</f>
        <v/>
      </c>
      <c r="D42" s="17">
        <f>SUM(D35:D41)</f>
        <v/>
      </c>
      <c r="E42" s="17">
        <f>SUM(E35:E41)</f>
        <v/>
      </c>
      <c r="F42" s="17">
        <f>SUM(F35:F41)</f>
        <v/>
      </c>
      <c r="G42" s="17">
        <f>SUM(G35:G41)</f>
        <v/>
      </c>
      <c r="H42" s="17">
        <f>SUM(H35:H41)</f>
        <v/>
      </c>
      <c r="I42" s="17">
        <f>SUM(I35:I41)</f>
        <v/>
      </c>
      <c r="J42" s="17">
        <f>SUM(J35:J41)</f>
        <v/>
      </c>
      <c r="K42" s="17">
        <f>SUM(K35:K41)</f>
        <v/>
      </c>
      <c r="L42" s="17">
        <f>SUM(L35:L41)</f>
        <v/>
      </c>
      <c r="M42" s="17">
        <f>SUM(M35:M41)</f>
        <v/>
      </c>
      <c r="N42" s="17">
        <f>SUM(N35:N41)</f>
        <v/>
      </c>
      <c r="O42" s="17">
        <f>SUM(O35:O41)</f>
        <v/>
      </c>
      <c r="P42" s="17">
        <f>SUM(P35:P41)</f>
        <v/>
      </c>
      <c r="Q42" s="17">
        <f>SUM(Q35:Q41)</f>
        <v/>
      </c>
      <c r="R42" s="17">
        <f>SUM(R35:R41)</f>
        <v/>
      </c>
      <c r="S42" s="15" t="n"/>
    </row>
    <row r="44">
      <c r="A44" s="10" t="inlineStr">
        <is>
          <t>Events</t>
        </is>
      </c>
      <c r="B44" s="11" t="inlineStr">
        <is>
          <t>Conference tickets and travel</t>
        </is>
      </c>
      <c r="C44" s="12" t="n">
        <v>0</v>
      </c>
      <c r="D44" s="12" t="n">
        <v>1500</v>
      </c>
      <c r="E44" s="12" t="n">
        <v>5000</v>
      </c>
      <c r="F44" s="13">
        <f>IF($C$3="Low",$C44,IF($C$3="High",$E44,$D44))</f>
        <v/>
      </c>
      <c r="G44" s="13">
        <f>IF($C$3="Low",$C44,IF($C$3="High",$E44,$D44))</f>
        <v/>
      </c>
      <c r="H44" s="13">
        <f>IF($C$3="Low",$C44,IF($C$3="High",$E44,$D44))</f>
        <v/>
      </c>
      <c r="I44" s="13">
        <f>IF($C$3="Low",$C44,IF($C$3="High",$E44,$D44))</f>
        <v/>
      </c>
      <c r="J44" s="13">
        <f>IF($C$3="Low",$C44,IF($C$3="High",$E44,$D44))</f>
        <v/>
      </c>
      <c r="K44" s="13">
        <f>IF($C$3="Low",$C44,IF($C$3="High",$E44,$D44))</f>
        <v/>
      </c>
      <c r="L44" s="13">
        <f>IF($C$3="Low",$C44,IF($C$3="High",$E44,$D44))</f>
        <v/>
      </c>
      <c r="M44" s="13">
        <f>IF($C$3="Low",$C44,IF($C$3="High",$E44,$D44))</f>
        <v/>
      </c>
      <c r="N44" s="13">
        <f>IF($C$3="Low",$C44,IF($C$3="High",$E44,$D44))</f>
        <v/>
      </c>
      <c r="O44" s="13">
        <f>IF($C$3="Low",$C44,IF($C$3="High",$E44,$D44))</f>
        <v/>
      </c>
      <c r="P44" s="13">
        <f>IF($C$3="Low",$C44,IF($C$3="High",$E44,$D44))</f>
        <v/>
      </c>
      <c r="Q44" s="13">
        <f>IF($C$3="Low",$C44,IF($C$3="High",$E44,$D44))</f>
        <v/>
      </c>
      <c r="R44" s="14">
        <f>SUM(F44:Q44)</f>
        <v/>
      </c>
      <c r="S44" s="10" t="inlineStr">
        <is>
          <t>Spread across months or enter in the event month</t>
        </is>
      </c>
    </row>
    <row r="45">
      <c r="A45" s="10" t="inlineStr">
        <is>
          <t>Events</t>
        </is>
      </c>
      <c r="B45" s="11" t="inlineStr">
        <is>
          <t>Sponsorships and booths</t>
        </is>
      </c>
      <c r="C45" s="12" t="n">
        <v>0</v>
      </c>
      <c r="D45" s="12" t="n">
        <v>0</v>
      </c>
      <c r="E45" s="12" t="n">
        <v>10000</v>
      </c>
      <c r="F45" s="13">
        <f>IF($C$3="Low",$C45,IF($C$3="High",$E45,$D45))</f>
        <v/>
      </c>
      <c r="G45" s="13">
        <f>IF($C$3="Low",$C45,IF($C$3="High",$E45,$D45))</f>
        <v/>
      </c>
      <c r="H45" s="13">
        <f>IF($C$3="Low",$C45,IF($C$3="High",$E45,$D45))</f>
        <v/>
      </c>
      <c r="I45" s="13">
        <f>IF($C$3="Low",$C45,IF($C$3="High",$E45,$D45))</f>
        <v/>
      </c>
      <c r="J45" s="13">
        <f>IF($C$3="Low",$C45,IF($C$3="High",$E45,$D45))</f>
        <v/>
      </c>
      <c r="K45" s="13">
        <f>IF($C$3="Low",$C45,IF($C$3="High",$E45,$D45))</f>
        <v/>
      </c>
      <c r="L45" s="13">
        <f>IF($C$3="Low",$C45,IF($C$3="High",$E45,$D45))</f>
        <v/>
      </c>
      <c r="M45" s="13">
        <f>IF($C$3="Low",$C45,IF($C$3="High",$E45,$D45))</f>
        <v/>
      </c>
      <c r="N45" s="13">
        <f>IF($C$3="Low",$C45,IF($C$3="High",$E45,$D45))</f>
        <v/>
      </c>
      <c r="O45" s="13">
        <f>IF($C$3="Low",$C45,IF($C$3="High",$E45,$D45))</f>
        <v/>
      </c>
      <c r="P45" s="13">
        <f>IF($C$3="Low",$C45,IF($C$3="High",$E45,$D45))</f>
        <v/>
      </c>
      <c r="Q45" s="13">
        <f>IF($C$3="Low",$C45,IF($C$3="High",$E45,$D45))</f>
        <v/>
      </c>
      <c r="R45" s="14">
        <f>SUM(F45:Q45)</f>
        <v/>
      </c>
      <c r="S45" s="10" t="inlineStr"/>
    </row>
    <row r="46">
      <c r="A46" s="10" t="inlineStr">
        <is>
          <t>Events</t>
        </is>
      </c>
      <c r="B46" s="11" t="inlineStr">
        <is>
          <t>Side events, dinners, meetups</t>
        </is>
      </c>
      <c r="C46" s="12" t="n">
        <v>0</v>
      </c>
      <c r="D46" s="12" t="n">
        <v>1000</v>
      </c>
      <c r="E46" s="12" t="n">
        <v>4000</v>
      </c>
      <c r="F46" s="13">
        <f>IF($C$3="Low",$C46,IF($C$3="High",$E46,$D46))</f>
        <v/>
      </c>
      <c r="G46" s="13">
        <f>IF($C$3="Low",$C46,IF($C$3="High",$E46,$D46))</f>
        <v/>
      </c>
      <c r="H46" s="13">
        <f>IF($C$3="Low",$C46,IF($C$3="High",$E46,$D46))</f>
        <v/>
      </c>
      <c r="I46" s="13">
        <f>IF($C$3="Low",$C46,IF($C$3="High",$E46,$D46))</f>
        <v/>
      </c>
      <c r="J46" s="13">
        <f>IF($C$3="Low",$C46,IF($C$3="High",$E46,$D46))</f>
        <v/>
      </c>
      <c r="K46" s="13">
        <f>IF($C$3="Low",$C46,IF($C$3="High",$E46,$D46))</f>
        <v/>
      </c>
      <c r="L46" s="13">
        <f>IF($C$3="Low",$C46,IF($C$3="High",$E46,$D46))</f>
        <v/>
      </c>
      <c r="M46" s="13">
        <f>IF($C$3="Low",$C46,IF($C$3="High",$E46,$D46))</f>
        <v/>
      </c>
      <c r="N46" s="13">
        <f>IF($C$3="Low",$C46,IF($C$3="High",$E46,$D46))</f>
        <v/>
      </c>
      <c r="O46" s="13">
        <f>IF($C$3="Low",$C46,IF($C$3="High",$E46,$D46))</f>
        <v/>
      </c>
      <c r="P46" s="13">
        <f>IF($C$3="Low",$C46,IF($C$3="High",$E46,$D46))</f>
        <v/>
      </c>
      <c r="Q46" s="13">
        <f>IF($C$3="Low",$C46,IF($C$3="High",$E46,$D46))</f>
        <v/>
      </c>
      <c r="R46" s="14">
        <f>SUM(F46:Q46)</f>
        <v/>
      </c>
      <c r="S46" s="10" t="inlineStr"/>
    </row>
    <row r="47">
      <c r="A47" s="15" t="n"/>
      <c r="B47" s="16" t="inlineStr">
        <is>
          <t>Subtotal: Events</t>
        </is>
      </c>
      <c r="C47" s="17">
        <f>SUM(C44:C46)</f>
        <v/>
      </c>
      <c r="D47" s="17">
        <f>SUM(D44:D46)</f>
        <v/>
      </c>
      <c r="E47" s="17">
        <f>SUM(E44:E46)</f>
        <v/>
      </c>
      <c r="F47" s="17">
        <f>SUM(F44:F46)</f>
        <v/>
      </c>
      <c r="G47" s="17">
        <f>SUM(G44:G46)</f>
        <v/>
      </c>
      <c r="H47" s="17">
        <f>SUM(H44:H46)</f>
        <v/>
      </c>
      <c r="I47" s="17">
        <f>SUM(I44:I46)</f>
        <v/>
      </c>
      <c r="J47" s="17">
        <f>SUM(J44:J46)</f>
        <v/>
      </c>
      <c r="K47" s="17">
        <f>SUM(K44:K46)</f>
        <v/>
      </c>
      <c r="L47" s="17">
        <f>SUM(L44:L46)</f>
        <v/>
      </c>
      <c r="M47" s="17">
        <f>SUM(M44:M46)</f>
        <v/>
      </c>
      <c r="N47" s="17">
        <f>SUM(N44:N46)</f>
        <v/>
      </c>
      <c r="O47" s="17">
        <f>SUM(O44:O46)</f>
        <v/>
      </c>
      <c r="P47" s="17">
        <f>SUM(P44:P46)</f>
        <v/>
      </c>
      <c r="Q47" s="17">
        <f>SUM(Q44:Q46)</f>
        <v/>
      </c>
      <c r="R47" s="17">
        <f>SUM(R44:R46)</f>
        <v/>
      </c>
      <c r="S47" s="15" t="n"/>
    </row>
    <row r="49">
      <c r="A49" s="10" t="inlineStr">
        <is>
          <t>PR</t>
        </is>
      </c>
      <c r="B49" s="11" t="inlineStr">
        <is>
          <t>Fractional PR retainer</t>
        </is>
      </c>
      <c r="C49" s="12" t="n">
        <v>0</v>
      </c>
      <c r="D49" s="12" t="n">
        <v>5000</v>
      </c>
      <c r="E49" s="12" t="n">
        <v>12000</v>
      </c>
      <c r="F49" s="13">
        <f>IF($C$3="Low",$C49,IF($C$3="High",$E49,$D49))</f>
        <v/>
      </c>
      <c r="G49" s="13">
        <f>IF($C$3="Low",$C49,IF($C$3="High",$E49,$D49))</f>
        <v/>
      </c>
      <c r="H49" s="13">
        <f>IF($C$3="Low",$C49,IF($C$3="High",$E49,$D49))</f>
        <v/>
      </c>
      <c r="I49" s="13">
        <f>IF($C$3="Low",$C49,IF($C$3="High",$E49,$D49))</f>
        <v/>
      </c>
      <c r="J49" s="13">
        <f>IF($C$3="Low",$C49,IF($C$3="High",$E49,$D49))</f>
        <v/>
      </c>
      <c r="K49" s="13">
        <f>IF($C$3="Low",$C49,IF($C$3="High",$E49,$D49))</f>
        <v/>
      </c>
      <c r="L49" s="13">
        <f>IF($C$3="Low",$C49,IF($C$3="High",$E49,$D49))</f>
        <v/>
      </c>
      <c r="M49" s="13">
        <f>IF($C$3="Low",$C49,IF($C$3="High",$E49,$D49))</f>
        <v/>
      </c>
      <c r="N49" s="13">
        <f>IF($C$3="Low",$C49,IF($C$3="High",$E49,$D49))</f>
        <v/>
      </c>
      <c r="O49" s="13">
        <f>IF($C$3="Low",$C49,IF($C$3="High",$E49,$D49))</f>
        <v/>
      </c>
      <c r="P49" s="13">
        <f>IF($C$3="Low",$C49,IF($C$3="High",$E49,$D49))</f>
        <v/>
      </c>
      <c r="Q49" s="13">
        <f>IF($C$3="Low",$C49,IF($C$3="High",$E49,$D49))</f>
        <v/>
      </c>
      <c r="R49" s="14">
        <f>SUM(F49:Q49)</f>
        <v/>
      </c>
      <c r="S49" s="10" t="inlineStr">
        <is>
          <t>Typical fractional range $5K to $12K per month</t>
        </is>
      </c>
    </row>
    <row r="50">
      <c r="A50" s="10" t="inlineStr">
        <is>
          <t>PR</t>
        </is>
      </c>
      <c r="B50" s="11" t="inlineStr">
        <is>
          <t>Launch sprint (one-off, enter in launch months)</t>
        </is>
      </c>
      <c r="C50" s="12" t="n">
        <v>0</v>
      </c>
      <c r="D50" s="12" t="n">
        <v>0</v>
      </c>
      <c r="E50" s="12" t="n">
        <v>0</v>
      </c>
      <c r="F50" s="13">
        <f>IF($C$3="Low",$C50,IF($C$3="High",$E50,$D50))</f>
        <v/>
      </c>
      <c r="G50" s="13">
        <f>IF($C$3="Low",$C50,IF($C$3="High",$E50,$D50))</f>
        <v/>
      </c>
      <c r="H50" s="13">
        <f>IF($C$3="Low",$C50,IF($C$3="High",$E50,$D50))</f>
        <v/>
      </c>
      <c r="I50" s="13">
        <f>IF($C$3="Low",$C50,IF($C$3="High",$E50,$D50))</f>
        <v/>
      </c>
      <c r="J50" s="13">
        <f>IF($C$3="Low",$C50,IF($C$3="High",$E50,$D50))</f>
        <v/>
      </c>
      <c r="K50" s="13">
        <f>IF($C$3="Low",$C50,IF($C$3="High",$E50,$D50))</f>
        <v/>
      </c>
      <c r="L50" s="13">
        <f>IF($C$3="Low",$C50,IF($C$3="High",$E50,$D50))</f>
        <v/>
      </c>
      <c r="M50" s="13">
        <f>IF($C$3="Low",$C50,IF($C$3="High",$E50,$D50))</f>
        <v/>
      </c>
      <c r="N50" s="13">
        <f>IF($C$3="Low",$C50,IF($C$3="High",$E50,$D50))</f>
        <v/>
      </c>
      <c r="O50" s="13">
        <f>IF($C$3="Low",$C50,IF($C$3="High",$E50,$D50))</f>
        <v/>
      </c>
      <c r="P50" s="13">
        <f>IF($C$3="Low",$C50,IF($C$3="High",$E50,$D50))</f>
        <v/>
      </c>
      <c r="Q50" s="13">
        <f>IF($C$3="Low",$C50,IF($C$3="High",$E50,$D50))</f>
        <v/>
      </c>
      <c r="R50" s="14">
        <f>SUM(F50:Q50)</f>
        <v/>
      </c>
      <c r="S50" s="10" t="inlineStr">
        <is>
          <t>Typical range $15K to $40K per sprint</t>
        </is>
      </c>
    </row>
    <row r="51">
      <c r="A51" s="10" t="inlineStr">
        <is>
          <t>PR</t>
        </is>
      </c>
      <c r="B51" s="11" t="inlineStr">
        <is>
          <t>Wire distribution</t>
        </is>
      </c>
      <c r="C51" s="12" t="n">
        <v>0</v>
      </c>
      <c r="D51" s="12" t="n">
        <v>0</v>
      </c>
      <c r="E51" s="12" t="n">
        <v>800</v>
      </c>
      <c r="F51" s="13">
        <f>IF($C$3="Low",$C51,IF($C$3="High",$E51,$D51))</f>
        <v/>
      </c>
      <c r="G51" s="13">
        <f>IF($C$3="Low",$C51,IF($C$3="High",$E51,$D51))</f>
        <v/>
      </c>
      <c r="H51" s="13">
        <f>IF($C$3="Low",$C51,IF($C$3="High",$E51,$D51))</f>
        <v/>
      </c>
      <c r="I51" s="13">
        <f>IF($C$3="Low",$C51,IF($C$3="High",$E51,$D51))</f>
        <v/>
      </c>
      <c r="J51" s="13">
        <f>IF($C$3="Low",$C51,IF($C$3="High",$E51,$D51))</f>
        <v/>
      </c>
      <c r="K51" s="13">
        <f>IF($C$3="Low",$C51,IF($C$3="High",$E51,$D51))</f>
        <v/>
      </c>
      <c r="L51" s="13">
        <f>IF($C$3="Low",$C51,IF($C$3="High",$E51,$D51))</f>
        <v/>
      </c>
      <c r="M51" s="13">
        <f>IF($C$3="Low",$C51,IF($C$3="High",$E51,$D51))</f>
        <v/>
      </c>
      <c r="N51" s="13">
        <f>IF($C$3="Low",$C51,IF($C$3="High",$E51,$D51))</f>
        <v/>
      </c>
      <c r="O51" s="13">
        <f>IF($C$3="Low",$C51,IF($C$3="High",$E51,$D51))</f>
        <v/>
      </c>
      <c r="P51" s="13">
        <f>IF($C$3="Low",$C51,IF($C$3="High",$E51,$D51))</f>
        <v/>
      </c>
      <c r="Q51" s="13">
        <f>IF($C$3="Low",$C51,IF($C$3="High",$E51,$D51))</f>
        <v/>
      </c>
      <c r="R51" s="14">
        <f>SUM(F51:Q51)</f>
        <v/>
      </c>
      <c r="S51" s="10" t="inlineStr">
        <is>
          <t>Only when a wire actually adds value</t>
        </is>
      </c>
    </row>
    <row r="52">
      <c r="A52" s="10" t="inlineStr">
        <is>
          <t>PR</t>
        </is>
      </c>
      <c r="B52" s="11" t="inlineStr">
        <is>
          <t>Media training, photography, press kit design</t>
        </is>
      </c>
      <c r="C52" s="12" t="n">
        <v>0</v>
      </c>
      <c r="D52" s="12" t="n">
        <v>300</v>
      </c>
      <c r="E52" s="12" t="n">
        <v>1000</v>
      </c>
      <c r="F52" s="13">
        <f>IF($C$3="Low",$C52,IF($C$3="High",$E52,$D52))</f>
        <v/>
      </c>
      <c r="G52" s="13">
        <f>IF($C$3="Low",$C52,IF($C$3="High",$E52,$D52))</f>
        <v/>
      </c>
      <c r="H52" s="13">
        <f>IF($C$3="Low",$C52,IF($C$3="High",$E52,$D52))</f>
        <v/>
      </c>
      <c r="I52" s="13">
        <f>IF($C$3="Low",$C52,IF($C$3="High",$E52,$D52))</f>
        <v/>
      </c>
      <c r="J52" s="13">
        <f>IF($C$3="Low",$C52,IF($C$3="High",$E52,$D52))</f>
        <v/>
      </c>
      <c r="K52" s="13">
        <f>IF($C$3="Low",$C52,IF($C$3="High",$E52,$D52))</f>
        <v/>
      </c>
      <c r="L52" s="13">
        <f>IF($C$3="Low",$C52,IF($C$3="High",$E52,$D52))</f>
        <v/>
      </c>
      <c r="M52" s="13">
        <f>IF($C$3="Low",$C52,IF($C$3="High",$E52,$D52))</f>
        <v/>
      </c>
      <c r="N52" s="13">
        <f>IF($C$3="Low",$C52,IF($C$3="High",$E52,$D52))</f>
        <v/>
      </c>
      <c r="O52" s="13">
        <f>IF($C$3="Low",$C52,IF($C$3="High",$E52,$D52))</f>
        <v/>
      </c>
      <c r="P52" s="13">
        <f>IF($C$3="Low",$C52,IF($C$3="High",$E52,$D52))</f>
        <v/>
      </c>
      <c r="Q52" s="13">
        <f>IF($C$3="Low",$C52,IF($C$3="High",$E52,$D52))</f>
        <v/>
      </c>
      <c r="R52" s="14">
        <f>SUM(F52:Q52)</f>
        <v/>
      </c>
      <c r="S52" s="10" t="inlineStr"/>
    </row>
    <row r="53">
      <c r="A53" s="15" t="n"/>
      <c r="B53" s="16" t="inlineStr">
        <is>
          <t>Subtotal: PR</t>
        </is>
      </c>
      <c r="C53" s="17">
        <f>SUM(C49:C52)</f>
        <v/>
      </c>
      <c r="D53" s="17">
        <f>SUM(D49:D52)</f>
        <v/>
      </c>
      <c r="E53" s="17">
        <f>SUM(E49:E52)</f>
        <v/>
      </c>
      <c r="F53" s="17">
        <f>SUM(F49:F52)</f>
        <v/>
      </c>
      <c r="G53" s="17">
        <f>SUM(G49:G52)</f>
        <v/>
      </c>
      <c r="H53" s="17">
        <f>SUM(H49:H52)</f>
        <v/>
      </c>
      <c r="I53" s="17">
        <f>SUM(I49:I52)</f>
        <v/>
      </c>
      <c r="J53" s="17">
        <f>SUM(J49:J52)</f>
        <v/>
      </c>
      <c r="K53" s="17">
        <f>SUM(K49:K52)</f>
        <v/>
      </c>
      <c r="L53" s="17">
        <f>SUM(L49:L52)</f>
        <v/>
      </c>
      <c r="M53" s="17">
        <f>SUM(M49:M52)</f>
        <v/>
      </c>
      <c r="N53" s="17">
        <f>SUM(N49:N52)</f>
        <v/>
      </c>
      <c r="O53" s="17">
        <f>SUM(O49:O52)</f>
        <v/>
      </c>
      <c r="P53" s="17">
        <f>SUM(P49:P52)</f>
        <v/>
      </c>
      <c r="Q53" s="17">
        <f>SUM(Q49:Q52)</f>
        <v/>
      </c>
      <c r="R53" s="17">
        <f>SUM(R49:R52)</f>
        <v/>
      </c>
      <c r="S53" s="15" t="n"/>
    </row>
    <row r="55">
      <c r="A55" s="10" t="inlineStr">
        <is>
          <t>Contingency</t>
        </is>
      </c>
      <c r="B55" s="18" t="inlineStr">
        <is>
          <t>Contingency (rate in C4 x all sections)</t>
        </is>
      </c>
      <c r="C55" s="13">
        <f>$C$4*(C11+C33+C42+C47+C53)</f>
        <v/>
      </c>
      <c r="D55" s="13">
        <f>$C$4*(D11+D33+D42+D47+D53)</f>
        <v/>
      </c>
      <c r="E55" s="13">
        <f>$C$4*(E11+E33+E42+E47+E53)</f>
        <v/>
      </c>
      <c r="F55" s="13">
        <f>$C$4*(F11+F33+F42+F47+F53)</f>
        <v/>
      </c>
      <c r="G55" s="13">
        <f>$C$4*(G11+G33+G42+G47+G53)</f>
        <v/>
      </c>
      <c r="H55" s="13">
        <f>$C$4*(H11+H33+H42+H47+H53)</f>
        <v/>
      </c>
      <c r="I55" s="13">
        <f>$C$4*(I11+I33+I42+I47+I53)</f>
        <v/>
      </c>
      <c r="J55" s="13">
        <f>$C$4*(J11+J33+J42+J47+J53)</f>
        <v/>
      </c>
      <c r="K55" s="13">
        <f>$C$4*(K11+K33+K42+K47+K53)</f>
        <v/>
      </c>
      <c r="L55" s="13">
        <f>$C$4*(L11+L33+L42+L47+L53)</f>
        <v/>
      </c>
      <c r="M55" s="13">
        <f>$C$4*(M11+M33+M42+M47+M53)</f>
        <v/>
      </c>
      <c r="N55" s="13">
        <f>$C$4*(N11+N33+N42+N47+N53)</f>
        <v/>
      </c>
      <c r="O55" s="13">
        <f>$C$4*(O11+O33+O42+O47+O53)</f>
        <v/>
      </c>
      <c r="P55" s="13">
        <f>$C$4*(P11+P33+P42+P47+P53)</f>
        <v/>
      </c>
      <c r="Q55" s="13">
        <f>$C$4*(Q11+Q33+Q42+Q47+Q53)</f>
        <v/>
      </c>
      <c r="R55" s="13">
        <f>$C$4*(R11+R33+R42+R47+R53)</f>
        <v/>
      </c>
      <c r="S55" s="19" t="n"/>
    </row>
    <row r="57">
      <c r="A57" s="20" t="n"/>
      <c r="B57" s="21" t="inlineStr">
        <is>
          <t>TOTAL MARKETING BUDGET</t>
        </is>
      </c>
      <c r="C57" s="22">
        <f>C11+C33+C42+C47+C53+C55</f>
        <v/>
      </c>
      <c r="D57" s="22">
        <f>D11+D33+D42+D47+D53+D55</f>
        <v/>
      </c>
      <c r="E57" s="22">
        <f>E11+E33+E42+E47+E53+E55</f>
        <v/>
      </c>
      <c r="F57" s="22">
        <f>F11+F33+F42+F47+F53+F55</f>
        <v/>
      </c>
      <c r="G57" s="22">
        <f>G11+G33+G42+G47+G53+G55</f>
        <v/>
      </c>
      <c r="H57" s="22">
        <f>H11+H33+H42+H47+H53+H55</f>
        <v/>
      </c>
      <c r="I57" s="22">
        <f>I11+I33+I42+I47+I53+I55</f>
        <v/>
      </c>
      <c r="J57" s="22">
        <f>J11+J33+J42+J47+J53+J55</f>
        <v/>
      </c>
      <c r="K57" s="22">
        <f>K11+K33+K42+K47+K53+K55</f>
        <v/>
      </c>
      <c r="L57" s="22">
        <f>L11+L33+L42+L47+L53+L55</f>
        <v/>
      </c>
      <c r="M57" s="22">
        <f>M11+M33+M42+M47+M53+M55</f>
        <v/>
      </c>
      <c r="N57" s="22">
        <f>N11+N33+N42+N47+N53+N55</f>
        <v/>
      </c>
      <c r="O57" s="22">
        <f>O11+O33+O42+O47+O53+O55</f>
        <v/>
      </c>
      <c r="P57" s="22">
        <f>P11+P33+P42+P47+P53+P55</f>
        <v/>
      </c>
      <c r="Q57" s="22">
        <f>Q11+Q33+Q42+Q47+Q53+Q55</f>
        <v/>
      </c>
      <c r="R57" s="22">
        <f>R11+R33+R42+R47+R53+R55</f>
        <v/>
      </c>
      <c r="S57" s="20" t="n"/>
    </row>
    <row r="59">
      <c r="B59" s="2" t="inlineStr">
        <is>
          <t>Free resource · shilikajain.com/resources · Book a 30-minute teardown: shilikajain.com/contact</t>
        </is>
      </c>
    </row>
  </sheetData>
  <dataValidations count="1">
    <dataValidation sqref="C3" showDropDown="0" showInputMessage="0" showErrorMessage="0" allowBlank="0" type="list">
      <formula1>"Low,Mid,High"</formula1>
    </dataValidation>
  </dataValidations>
  <pageMargins left="0.75" right="0.75" top="1" bottom="1" header="0.5" footer="0.5"/>
</worksheet>
</file>

<file path=xl/worksheets/sheet3.xml><?xml version="1.0" encoding="utf-8"?>
<worksheet xmlns="http://schemas.openxmlformats.org/spreadsheetml/2006/main">
  <sheetPr>
    <tabColor rgb="00D4F25A"/>
    <outlinePr summaryBelow="1" summaryRight="1"/>
    <pageSetUpPr/>
  </sheetPr>
  <dimension ref="A1:O4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40" customWidth="1" min="2" max="2"/>
    <col width="12" customWidth="1" min="3" max="3"/>
    <col width="12" customWidth="1" min="4" max="4"/>
    <col width="13" customWidth="1" min="5" max="5"/>
    <col width="13" customWidth="1" min="6" max="6"/>
    <col width="13" customWidth="1" min="7" max="7"/>
    <col width="24" customWidth="1" min="8" max="8"/>
    <col width="14" customWidth="1" min="9" max="9"/>
    <col width="36" customWidth="1" min="10" max="10"/>
    <col width="12" customWidth="1" min="11" max="11"/>
    <col width="14" customWidth="1" min="12" max="12"/>
    <col width="16" customWidth="1" min="13" max="13"/>
    <col width="12" customWidth="1" min="14" max="14"/>
    <col width="40" customWidth="1" min="15" max="15"/>
  </cols>
  <sheetData>
    <row r="1">
      <c r="A1" s="1" t="inlineStr">
        <is>
          <t>Channel Tests</t>
        </is>
      </c>
    </row>
    <row r="2">
      <c r="A2" s="2" t="inlineStr">
        <is>
          <t>Write the kill criteria before you spend. Update weekly.</t>
        </is>
      </c>
    </row>
    <row r="4" ht="32" customHeight="1">
      <c r="A4" s="9" t="inlineStr">
        <is>
          <t>Channel</t>
        </is>
      </c>
      <c r="B4" s="9" t="inlineStr">
        <is>
          <t>Hypothesis</t>
        </is>
      </c>
      <c r="C4" s="9" t="inlineStr">
        <is>
          <t>Start date</t>
        </is>
      </c>
      <c r="D4" s="9" t="inlineStr">
        <is>
          <t>End date</t>
        </is>
      </c>
      <c r="E4" s="9" t="inlineStr">
        <is>
          <t>Test budget</t>
        </is>
      </c>
      <c r="F4" s="9" t="inlineStr">
        <is>
          <t>Spent to date</t>
        </is>
      </c>
      <c r="G4" s="9" t="inlineStr">
        <is>
          <t>Budget left</t>
        </is>
      </c>
      <c r="H4" s="9" t="inlineStr">
        <is>
          <t>Success metric (outcome)</t>
        </is>
      </c>
      <c r="I4" s="9" t="inlineStr">
        <is>
          <t>Target cost per outcome</t>
        </is>
      </c>
      <c r="J4" s="9" t="inlineStr">
        <is>
          <t>Kill criteria</t>
        </is>
      </c>
      <c r="K4" s="9" t="inlineStr">
        <is>
          <t>Outcomes to date</t>
        </is>
      </c>
      <c r="L4" s="9" t="inlineStr">
        <is>
          <t>Cost per outcome</t>
        </is>
      </c>
      <c r="M4" s="9" t="inlineStr">
        <is>
          <t>Status vs target</t>
        </is>
      </c>
      <c r="N4" s="9" t="inlineStr">
        <is>
          <t>Decision</t>
        </is>
      </c>
      <c r="O4" s="9" t="inlineStr">
        <is>
          <t>Learnings / notes</t>
        </is>
      </c>
    </row>
    <row r="5">
      <c r="A5" s="23" t="inlineStr">
        <is>
          <t>LinkedIn Ads (example)</t>
        </is>
      </c>
      <c r="B5" s="23" t="inlineStr">
        <is>
          <t>VP Finance at 200 to 1,000 staff SaaS will download a benchmark report</t>
        </is>
      </c>
      <c r="C5" s="24" t="n"/>
      <c r="D5" s="24" t="n"/>
      <c r="E5" s="25" t="n">
        <v>3000</v>
      </c>
      <c r="F5" s="25" t="n">
        <v>1850</v>
      </c>
      <c r="G5" s="26">
        <f>IF(E5="","",E5-F5)</f>
        <v/>
      </c>
      <c r="H5" s="23" t="inlineStr">
        <is>
          <t>Qualified lead</t>
        </is>
      </c>
      <c r="I5" s="25" t="n">
        <v>150</v>
      </c>
      <c r="J5" s="23" t="inlineStr">
        <is>
          <t>Cost per qualified lead above $300 after $2,000 spent</t>
        </is>
      </c>
      <c r="K5" s="23" t="n">
        <v>9</v>
      </c>
      <c r="L5" s="26">
        <f>IFERROR(F5/K5,"")</f>
        <v/>
      </c>
      <c r="M5" s="27">
        <f>IF(OR(L5="",I5="",I5=0),"",IF(L5&lt;=I5,"On target","Above target"))</f>
        <v/>
      </c>
      <c r="N5" s="23" t="inlineStr">
        <is>
          <t>Running</t>
        </is>
      </c>
      <c r="O5" s="23" t="n"/>
    </row>
    <row r="6">
      <c r="A6" s="23" t="inlineStr">
        <is>
          <t>Google Ads (example)</t>
        </is>
      </c>
      <c r="B6" s="23" t="inlineStr">
        <is>
          <t>Competitor and category terms convert to demo requests from landing page v2</t>
        </is>
      </c>
      <c r="C6" s="24" t="n"/>
      <c r="D6" s="24" t="n"/>
      <c r="E6" s="25" t="n">
        <v>2500</v>
      </c>
      <c r="F6" s="25" t="n">
        <v>2500</v>
      </c>
      <c r="G6" s="26">
        <f>IF(E6="","",E6-F6)</f>
        <v/>
      </c>
      <c r="H6" s="23" t="inlineStr">
        <is>
          <t>Demo request</t>
        </is>
      </c>
      <c r="I6" s="25" t="n">
        <v>250</v>
      </c>
      <c r="J6" s="23" t="inlineStr">
        <is>
          <t>Fewer than 5 demos after full budget</t>
        </is>
      </c>
      <c r="K6" s="23" t="n">
        <v>6</v>
      </c>
      <c r="L6" s="26">
        <f>IFERROR(F6/K6,"")</f>
        <v/>
      </c>
      <c r="M6" s="27">
        <f>IF(OR(L6="",I6="",I6=0),"",IF(L6&lt;=I6,"On target","Above target"))</f>
        <v/>
      </c>
      <c r="N6" s="23" t="inlineStr">
        <is>
          <t>Running</t>
        </is>
      </c>
      <c r="O6" s="23" t="n"/>
    </row>
    <row r="7">
      <c r="A7" s="23" t="inlineStr">
        <is>
          <t>Podcasts (example)</t>
        </is>
      </c>
      <c r="B7" s="23" t="inlineStr">
        <is>
          <t>Founder guesting on 4 niche shows drives self-reported signups</t>
        </is>
      </c>
      <c r="C7" s="24" t="n"/>
      <c r="D7" s="24" t="n"/>
      <c r="E7" s="25" t="n">
        <v>0</v>
      </c>
      <c r="F7" s="25" t="n">
        <v>0</v>
      </c>
      <c r="G7" s="26">
        <f>IF(E7="","",E7-F7)</f>
        <v/>
      </c>
      <c r="H7" s="23" t="inlineStr">
        <is>
          <t>Self-reported signup</t>
        </is>
      </c>
      <c r="I7" s="25" t="n">
        <v>0</v>
      </c>
      <c r="J7" s="23" t="inlineStr">
        <is>
          <t>Fewer than 3 self-reported mentions after 4 episodes</t>
        </is>
      </c>
      <c r="K7" s="23" t="n">
        <v>0</v>
      </c>
      <c r="L7" s="26">
        <f>IFERROR(F7/K7,"")</f>
        <v/>
      </c>
      <c r="M7" s="27">
        <f>IF(OR(L7="",I7="",I7=0),"",IF(L7&lt;=I7,"On target","Above target"))</f>
        <v/>
      </c>
      <c r="N7" s="23" t="inlineStr">
        <is>
          <t>Running</t>
        </is>
      </c>
      <c r="O7" s="23" t="n"/>
    </row>
    <row r="8">
      <c r="A8" s="23" t="n"/>
      <c r="B8" s="23" t="n"/>
      <c r="C8" s="24" t="n"/>
      <c r="D8" s="24" t="n"/>
      <c r="E8" s="25" t="n"/>
      <c r="F8" s="25" t="n"/>
      <c r="G8" s="26">
        <f>IF(E8="","",E8-F8)</f>
        <v/>
      </c>
      <c r="H8" s="23" t="n"/>
      <c r="I8" s="25" t="n"/>
      <c r="J8" s="23" t="n"/>
      <c r="K8" s="23" t="n"/>
      <c r="L8" s="26">
        <f>IFERROR(F8/K8,"")</f>
        <v/>
      </c>
      <c r="M8" s="27">
        <f>IF(OR(L8="",I8="",I8=0),"",IF(L8&lt;=I8,"On target","Above target"))</f>
        <v/>
      </c>
      <c r="N8" s="23" t="n"/>
      <c r="O8" s="23" t="n"/>
    </row>
    <row r="9">
      <c r="A9" s="23" t="n"/>
      <c r="B9" s="23" t="n"/>
      <c r="C9" s="24" t="n"/>
      <c r="D9" s="24" t="n"/>
      <c r="E9" s="25" t="n"/>
      <c r="F9" s="25" t="n"/>
      <c r="G9" s="26">
        <f>IF(E9="","",E9-F9)</f>
        <v/>
      </c>
      <c r="H9" s="23" t="n"/>
      <c r="I9" s="25" t="n"/>
      <c r="J9" s="23" t="n"/>
      <c r="K9" s="23" t="n"/>
      <c r="L9" s="26">
        <f>IFERROR(F9/K9,"")</f>
        <v/>
      </c>
      <c r="M9" s="27">
        <f>IF(OR(L9="",I9="",I9=0),"",IF(L9&lt;=I9,"On target","Above target"))</f>
        <v/>
      </c>
      <c r="N9" s="23" t="n"/>
      <c r="O9" s="23" t="n"/>
    </row>
    <row r="10">
      <c r="A10" s="23" t="n"/>
      <c r="B10" s="23" t="n"/>
      <c r="C10" s="24" t="n"/>
      <c r="D10" s="24" t="n"/>
      <c r="E10" s="25" t="n"/>
      <c r="F10" s="25" t="n"/>
      <c r="G10" s="26">
        <f>IF(E10="","",E10-F10)</f>
        <v/>
      </c>
      <c r="H10" s="23" t="n"/>
      <c r="I10" s="25" t="n"/>
      <c r="J10" s="23" t="n"/>
      <c r="K10" s="23" t="n"/>
      <c r="L10" s="26">
        <f>IFERROR(F10/K10,"")</f>
        <v/>
      </c>
      <c r="M10" s="27">
        <f>IF(OR(L10="",I10="",I10=0),"",IF(L10&lt;=I10,"On target","Above target"))</f>
        <v/>
      </c>
      <c r="N10" s="23" t="n"/>
      <c r="O10" s="23" t="n"/>
    </row>
    <row r="11">
      <c r="A11" s="23" t="n"/>
      <c r="B11" s="23" t="n"/>
      <c r="C11" s="24" t="n"/>
      <c r="D11" s="24" t="n"/>
      <c r="E11" s="25" t="n"/>
      <c r="F11" s="25" t="n"/>
      <c r="G11" s="26">
        <f>IF(E11="","",E11-F11)</f>
        <v/>
      </c>
      <c r="H11" s="23" t="n"/>
      <c r="I11" s="25" t="n"/>
      <c r="J11" s="23" t="n"/>
      <c r="K11" s="23" t="n"/>
      <c r="L11" s="26">
        <f>IFERROR(F11/K11,"")</f>
        <v/>
      </c>
      <c r="M11" s="27">
        <f>IF(OR(L11="",I11="",I11=0),"",IF(L11&lt;=I11,"On target","Above target"))</f>
        <v/>
      </c>
      <c r="N11" s="23" t="n"/>
      <c r="O11" s="23" t="n"/>
    </row>
    <row r="12">
      <c r="A12" s="23" t="n"/>
      <c r="B12" s="23" t="n"/>
      <c r="C12" s="24" t="n"/>
      <c r="D12" s="24" t="n"/>
      <c r="E12" s="25" t="n"/>
      <c r="F12" s="25" t="n"/>
      <c r="G12" s="26">
        <f>IF(E12="","",E12-F12)</f>
        <v/>
      </c>
      <c r="H12" s="23" t="n"/>
      <c r="I12" s="25" t="n"/>
      <c r="J12" s="23" t="n"/>
      <c r="K12" s="23" t="n"/>
      <c r="L12" s="26">
        <f>IFERROR(F12/K12,"")</f>
        <v/>
      </c>
      <c r="M12" s="27">
        <f>IF(OR(L12="",I12="",I12=0),"",IF(L12&lt;=I12,"On target","Above target"))</f>
        <v/>
      </c>
      <c r="N12" s="23" t="n"/>
      <c r="O12" s="23" t="n"/>
    </row>
    <row r="13">
      <c r="A13" s="23" t="n"/>
      <c r="B13" s="23" t="n"/>
      <c r="C13" s="24" t="n"/>
      <c r="D13" s="24" t="n"/>
      <c r="E13" s="25" t="n"/>
      <c r="F13" s="25" t="n"/>
      <c r="G13" s="26">
        <f>IF(E13="","",E13-F13)</f>
        <v/>
      </c>
      <c r="H13" s="23" t="n"/>
      <c r="I13" s="25" t="n"/>
      <c r="J13" s="23" t="n"/>
      <c r="K13" s="23" t="n"/>
      <c r="L13" s="26">
        <f>IFERROR(F13/K13,"")</f>
        <v/>
      </c>
      <c r="M13" s="27">
        <f>IF(OR(L13="",I13="",I13=0),"",IF(L13&lt;=I13,"On target","Above target"))</f>
        <v/>
      </c>
      <c r="N13" s="23" t="n"/>
      <c r="O13" s="23" t="n"/>
    </row>
    <row r="14">
      <c r="A14" s="23" t="n"/>
      <c r="B14" s="23" t="n"/>
      <c r="C14" s="24" t="n"/>
      <c r="D14" s="24" t="n"/>
      <c r="E14" s="25" t="n"/>
      <c r="F14" s="25" t="n"/>
      <c r="G14" s="26">
        <f>IF(E14="","",E14-F14)</f>
        <v/>
      </c>
      <c r="H14" s="23" t="n"/>
      <c r="I14" s="25" t="n"/>
      <c r="J14" s="23" t="n"/>
      <c r="K14" s="23" t="n"/>
      <c r="L14" s="26">
        <f>IFERROR(F14/K14,"")</f>
        <v/>
      </c>
      <c r="M14" s="27">
        <f>IF(OR(L14="",I14="",I14=0),"",IF(L14&lt;=I14,"On target","Above target"))</f>
        <v/>
      </c>
      <c r="N14" s="23" t="n"/>
      <c r="O14" s="23" t="n"/>
    </row>
    <row r="15">
      <c r="A15" s="23" t="n"/>
      <c r="B15" s="23" t="n"/>
      <c r="C15" s="24" t="n"/>
      <c r="D15" s="24" t="n"/>
      <c r="E15" s="25" t="n"/>
      <c r="F15" s="25" t="n"/>
      <c r="G15" s="26">
        <f>IF(E15="","",E15-F15)</f>
        <v/>
      </c>
      <c r="H15" s="23" t="n"/>
      <c r="I15" s="25" t="n"/>
      <c r="J15" s="23" t="n"/>
      <c r="K15" s="23" t="n"/>
      <c r="L15" s="26">
        <f>IFERROR(F15/K15,"")</f>
        <v/>
      </c>
      <c r="M15" s="27">
        <f>IF(OR(L15="",I15="",I15=0),"",IF(L15&lt;=I15,"On target","Above target"))</f>
        <v/>
      </c>
      <c r="N15" s="23" t="n"/>
      <c r="O15" s="23" t="n"/>
    </row>
    <row r="16">
      <c r="A16" s="23" t="n"/>
      <c r="B16" s="23" t="n"/>
      <c r="C16" s="24" t="n"/>
      <c r="D16" s="24" t="n"/>
      <c r="E16" s="25" t="n"/>
      <c r="F16" s="25" t="n"/>
      <c r="G16" s="26">
        <f>IF(E16="","",E16-F16)</f>
        <v/>
      </c>
      <c r="H16" s="23" t="n"/>
      <c r="I16" s="25" t="n"/>
      <c r="J16" s="23" t="n"/>
      <c r="K16" s="23" t="n"/>
      <c r="L16" s="26">
        <f>IFERROR(F16/K16,"")</f>
        <v/>
      </c>
      <c r="M16" s="27">
        <f>IF(OR(L16="",I16="",I16=0),"",IF(L16&lt;=I16,"On target","Above target"))</f>
        <v/>
      </c>
      <c r="N16" s="23" t="n"/>
      <c r="O16" s="23" t="n"/>
    </row>
    <row r="17">
      <c r="A17" s="23" t="n"/>
      <c r="B17" s="23" t="n"/>
      <c r="C17" s="24" t="n"/>
      <c r="D17" s="24" t="n"/>
      <c r="E17" s="25" t="n"/>
      <c r="F17" s="25" t="n"/>
      <c r="G17" s="26">
        <f>IF(E17="","",E17-F17)</f>
        <v/>
      </c>
      <c r="H17" s="23" t="n"/>
      <c r="I17" s="25" t="n"/>
      <c r="J17" s="23" t="n"/>
      <c r="K17" s="23" t="n"/>
      <c r="L17" s="26">
        <f>IFERROR(F17/K17,"")</f>
        <v/>
      </c>
      <c r="M17" s="27">
        <f>IF(OR(L17="",I17="",I17=0),"",IF(L17&lt;=I17,"On target","Above target"))</f>
        <v/>
      </c>
      <c r="N17" s="23" t="n"/>
      <c r="O17" s="23" t="n"/>
    </row>
    <row r="18">
      <c r="A18" s="23" t="n"/>
      <c r="B18" s="23" t="n"/>
      <c r="C18" s="24" t="n"/>
      <c r="D18" s="24" t="n"/>
      <c r="E18" s="25" t="n"/>
      <c r="F18" s="25" t="n"/>
      <c r="G18" s="26">
        <f>IF(E18="","",E18-F18)</f>
        <v/>
      </c>
      <c r="H18" s="23" t="n"/>
      <c r="I18" s="25" t="n"/>
      <c r="J18" s="23" t="n"/>
      <c r="K18" s="23" t="n"/>
      <c r="L18" s="26">
        <f>IFERROR(F18/K18,"")</f>
        <v/>
      </c>
      <c r="M18" s="27">
        <f>IF(OR(L18="",I18="",I18=0),"",IF(L18&lt;=I18,"On target","Above target"))</f>
        <v/>
      </c>
      <c r="N18" s="23" t="n"/>
      <c r="O18" s="23" t="n"/>
    </row>
    <row r="19">
      <c r="A19" s="23" t="n"/>
      <c r="B19" s="23" t="n"/>
      <c r="C19" s="24" t="n"/>
      <c r="D19" s="24" t="n"/>
      <c r="E19" s="25" t="n"/>
      <c r="F19" s="25" t="n"/>
      <c r="G19" s="26">
        <f>IF(E19="","",E19-F19)</f>
        <v/>
      </c>
      <c r="H19" s="23" t="n"/>
      <c r="I19" s="25" t="n"/>
      <c r="J19" s="23" t="n"/>
      <c r="K19" s="23" t="n"/>
      <c r="L19" s="26">
        <f>IFERROR(F19/K19,"")</f>
        <v/>
      </c>
      <c r="M19" s="27">
        <f>IF(OR(L19="",I19="",I19=0),"",IF(L19&lt;=I19,"On target","Above target"))</f>
        <v/>
      </c>
      <c r="N19" s="23" t="n"/>
      <c r="O19" s="23" t="n"/>
    </row>
    <row r="20">
      <c r="A20" s="23" t="n"/>
      <c r="B20" s="23" t="n"/>
      <c r="C20" s="24" t="n"/>
      <c r="D20" s="24" t="n"/>
      <c r="E20" s="25" t="n"/>
      <c r="F20" s="25" t="n"/>
      <c r="G20" s="26">
        <f>IF(E20="","",E20-F20)</f>
        <v/>
      </c>
      <c r="H20" s="23" t="n"/>
      <c r="I20" s="25" t="n"/>
      <c r="J20" s="23" t="n"/>
      <c r="K20" s="23" t="n"/>
      <c r="L20" s="26">
        <f>IFERROR(F20/K20,"")</f>
        <v/>
      </c>
      <c r="M20" s="27">
        <f>IF(OR(L20="",I20="",I20=0),"",IF(L20&lt;=I20,"On target","Above target"))</f>
        <v/>
      </c>
      <c r="N20" s="23" t="n"/>
      <c r="O20" s="23" t="n"/>
    </row>
    <row r="21">
      <c r="A21" s="23" t="n"/>
      <c r="B21" s="23" t="n"/>
      <c r="C21" s="24" t="n"/>
      <c r="D21" s="24" t="n"/>
      <c r="E21" s="25" t="n"/>
      <c r="F21" s="25" t="n"/>
      <c r="G21" s="26">
        <f>IF(E21="","",E21-F21)</f>
        <v/>
      </c>
      <c r="H21" s="23" t="n"/>
      <c r="I21" s="25" t="n"/>
      <c r="J21" s="23" t="n"/>
      <c r="K21" s="23" t="n"/>
      <c r="L21" s="26">
        <f>IFERROR(F21/K21,"")</f>
        <v/>
      </c>
      <c r="M21" s="27">
        <f>IF(OR(L21="",I21="",I21=0),"",IF(L21&lt;=I21,"On target","Above target"))</f>
        <v/>
      </c>
      <c r="N21" s="23" t="n"/>
      <c r="O21" s="23" t="n"/>
    </row>
    <row r="22">
      <c r="A22" s="23" t="n"/>
      <c r="B22" s="23" t="n"/>
      <c r="C22" s="24" t="n"/>
      <c r="D22" s="24" t="n"/>
      <c r="E22" s="25" t="n"/>
      <c r="F22" s="25" t="n"/>
      <c r="G22" s="26">
        <f>IF(E22="","",E22-F22)</f>
        <v/>
      </c>
      <c r="H22" s="23" t="n"/>
      <c r="I22" s="25" t="n"/>
      <c r="J22" s="23" t="n"/>
      <c r="K22" s="23" t="n"/>
      <c r="L22" s="26">
        <f>IFERROR(F22/K22,"")</f>
        <v/>
      </c>
      <c r="M22" s="27">
        <f>IF(OR(L22="",I22="",I22=0),"",IF(L22&lt;=I22,"On target","Above target"))</f>
        <v/>
      </c>
      <c r="N22" s="23" t="n"/>
      <c r="O22" s="23" t="n"/>
    </row>
    <row r="23">
      <c r="A23" s="23" t="n"/>
      <c r="B23" s="23" t="n"/>
      <c r="C23" s="24" t="n"/>
      <c r="D23" s="24" t="n"/>
      <c r="E23" s="25" t="n"/>
      <c r="F23" s="25" t="n"/>
      <c r="G23" s="26">
        <f>IF(E23="","",E23-F23)</f>
        <v/>
      </c>
      <c r="H23" s="23" t="n"/>
      <c r="I23" s="25" t="n"/>
      <c r="J23" s="23" t="n"/>
      <c r="K23" s="23" t="n"/>
      <c r="L23" s="26">
        <f>IFERROR(F23/K23,"")</f>
        <v/>
      </c>
      <c r="M23" s="27">
        <f>IF(OR(L23="",I23="",I23=0),"",IF(L23&lt;=I23,"On target","Above target"))</f>
        <v/>
      </c>
      <c r="N23" s="23" t="n"/>
      <c r="O23" s="23" t="n"/>
    </row>
    <row r="24">
      <c r="A24" s="23" t="n"/>
      <c r="B24" s="23" t="n"/>
      <c r="C24" s="24" t="n"/>
      <c r="D24" s="24" t="n"/>
      <c r="E24" s="25" t="n"/>
      <c r="F24" s="25" t="n"/>
      <c r="G24" s="26">
        <f>IF(E24="","",E24-F24)</f>
        <v/>
      </c>
      <c r="H24" s="23" t="n"/>
      <c r="I24" s="25" t="n"/>
      <c r="J24" s="23" t="n"/>
      <c r="K24" s="23" t="n"/>
      <c r="L24" s="26">
        <f>IFERROR(F24/K24,"")</f>
        <v/>
      </c>
      <c r="M24" s="27">
        <f>IF(OR(L24="",I24="",I24=0),"",IF(L24&lt;=I24,"On target","Above target"))</f>
        <v/>
      </c>
      <c r="N24" s="23" t="n"/>
      <c r="O24" s="23" t="n"/>
    </row>
    <row r="25">
      <c r="A25" s="23" t="n"/>
      <c r="B25" s="23" t="n"/>
      <c r="C25" s="24" t="n"/>
      <c r="D25" s="24" t="n"/>
      <c r="E25" s="25" t="n"/>
      <c r="F25" s="25" t="n"/>
      <c r="G25" s="26">
        <f>IF(E25="","",E25-F25)</f>
        <v/>
      </c>
      <c r="H25" s="23" t="n"/>
      <c r="I25" s="25" t="n"/>
      <c r="J25" s="23" t="n"/>
      <c r="K25" s="23" t="n"/>
      <c r="L25" s="26">
        <f>IFERROR(F25/K25,"")</f>
        <v/>
      </c>
      <c r="M25" s="27">
        <f>IF(OR(L25="",I25="",I25=0),"",IF(L25&lt;=I25,"On target","Above target"))</f>
        <v/>
      </c>
      <c r="N25" s="23" t="n"/>
      <c r="O25" s="23" t="n"/>
    </row>
    <row r="26">
      <c r="A26" s="23" t="n"/>
      <c r="B26" s="23" t="n"/>
      <c r="C26" s="24" t="n"/>
      <c r="D26" s="24" t="n"/>
      <c r="E26" s="25" t="n"/>
      <c r="F26" s="25" t="n"/>
      <c r="G26" s="26">
        <f>IF(E26="","",E26-F26)</f>
        <v/>
      </c>
      <c r="H26" s="23" t="n"/>
      <c r="I26" s="25" t="n"/>
      <c r="J26" s="23" t="n"/>
      <c r="K26" s="23" t="n"/>
      <c r="L26" s="26">
        <f>IFERROR(F26/K26,"")</f>
        <v/>
      </c>
      <c r="M26" s="27">
        <f>IF(OR(L26="",I26="",I26=0),"",IF(L26&lt;=I26,"On target","Above target"))</f>
        <v/>
      </c>
      <c r="N26" s="23" t="n"/>
      <c r="O26" s="23" t="n"/>
    </row>
    <row r="27">
      <c r="A27" s="23" t="n"/>
      <c r="B27" s="23" t="n"/>
      <c r="C27" s="24" t="n"/>
      <c r="D27" s="24" t="n"/>
      <c r="E27" s="25" t="n"/>
      <c r="F27" s="25" t="n"/>
      <c r="G27" s="26">
        <f>IF(E27="","",E27-F27)</f>
        <v/>
      </c>
      <c r="H27" s="23" t="n"/>
      <c r="I27" s="25" t="n"/>
      <c r="J27" s="23" t="n"/>
      <c r="K27" s="23" t="n"/>
      <c r="L27" s="26">
        <f>IFERROR(F27/K27,"")</f>
        <v/>
      </c>
      <c r="M27" s="27">
        <f>IF(OR(L27="",I27="",I27=0),"",IF(L27&lt;=I27,"On target","Above target"))</f>
        <v/>
      </c>
      <c r="N27" s="23" t="n"/>
      <c r="O27" s="23" t="n"/>
    </row>
    <row r="28">
      <c r="A28" s="23" t="n"/>
      <c r="B28" s="23" t="n"/>
      <c r="C28" s="24" t="n"/>
      <c r="D28" s="24" t="n"/>
      <c r="E28" s="25" t="n"/>
      <c r="F28" s="25" t="n"/>
      <c r="G28" s="26">
        <f>IF(E28="","",E28-F28)</f>
        <v/>
      </c>
      <c r="H28" s="23" t="n"/>
      <c r="I28" s="25" t="n"/>
      <c r="J28" s="23" t="n"/>
      <c r="K28" s="23" t="n"/>
      <c r="L28" s="26">
        <f>IFERROR(F28/K28,"")</f>
        <v/>
      </c>
      <c r="M28" s="27">
        <f>IF(OR(L28="",I28="",I28=0),"",IF(L28&lt;=I28,"On target","Above target"))</f>
        <v/>
      </c>
      <c r="N28" s="23" t="n"/>
      <c r="O28" s="23" t="n"/>
    </row>
    <row r="29">
      <c r="A29" s="23" t="n"/>
      <c r="B29" s="23" t="n"/>
      <c r="C29" s="24" t="n"/>
      <c r="D29" s="24" t="n"/>
      <c r="E29" s="25" t="n"/>
      <c r="F29" s="25" t="n"/>
      <c r="G29" s="26">
        <f>IF(E29="","",E29-F29)</f>
        <v/>
      </c>
      <c r="H29" s="23" t="n"/>
      <c r="I29" s="25" t="n"/>
      <c r="J29" s="23" t="n"/>
      <c r="K29" s="23" t="n"/>
      <c r="L29" s="26">
        <f>IFERROR(F29/K29,"")</f>
        <v/>
      </c>
      <c r="M29" s="27">
        <f>IF(OR(L29="",I29="",I29=0),"",IF(L29&lt;=I29,"On target","Above target"))</f>
        <v/>
      </c>
      <c r="N29" s="23" t="n"/>
      <c r="O29" s="23" t="n"/>
    </row>
    <row r="30">
      <c r="A30" s="23" t="n"/>
      <c r="B30" s="23" t="n"/>
      <c r="C30" s="24" t="n"/>
      <c r="D30" s="24" t="n"/>
      <c r="E30" s="25" t="n"/>
      <c r="F30" s="25" t="n"/>
      <c r="G30" s="26">
        <f>IF(E30="","",E30-F30)</f>
        <v/>
      </c>
      <c r="H30" s="23" t="n"/>
      <c r="I30" s="25" t="n"/>
      <c r="J30" s="23" t="n"/>
      <c r="K30" s="23" t="n"/>
      <c r="L30" s="26">
        <f>IFERROR(F30/K30,"")</f>
        <v/>
      </c>
      <c r="M30" s="27">
        <f>IF(OR(L30="",I30="",I30=0),"",IF(L30&lt;=I30,"On target","Above target"))</f>
        <v/>
      </c>
      <c r="N30" s="23" t="n"/>
      <c r="O30" s="23" t="n"/>
    </row>
    <row r="31">
      <c r="A31" s="23" t="n"/>
      <c r="B31" s="23" t="n"/>
      <c r="C31" s="24" t="n"/>
      <c r="D31" s="24" t="n"/>
      <c r="E31" s="25" t="n"/>
      <c r="F31" s="25" t="n"/>
      <c r="G31" s="26">
        <f>IF(E31="","",E31-F31)</f>
        <v/>
      </c>
      <c r="H31" s="23" t="n"/>
      <c r="I31" s="25" t="n"/>
      <c r="J31" s="23" t="n"/>
      <c r="K31" s="23" t="n"/>
      <c r="L31" s="26">
        <f>IFERROR(F31/K31,"")</f>
        <v/>
      </c>
      <c r="M31" s="27">
        <f>IF(OR(L31="",I31="",I31=0),"",IF(L31&lt;=I31,"On target","Above target"))</f>
        <v/>
      </c>
      <c r="N31" s="23" t="n"/>
      <c r="O31" s="23" t="n"/>
    </row>
    <row r="32">
      <c r="A32" s="23" t="n"/>
      <c r="B32" s="23" t="n"/>
      <c r="C32" s="24" t="n"/>
      <c r="D32" s="24" t="n"/>
      <c r="E32" s="25" t="n"/>
      <c r="F32" s="25" t="n"/>
      <c r="G32" s="26">
        <f>IF(E32="","",E32-F32)</f>
        <v/>
      </c>
      <c r="H32" s="23" t="n"/>
      <c r="I32" s="25" t="n"/>
      <c r="J32" s="23" t="n"/>
      <c r="K32" s="23" t="n"/>
      <c r="L32" s="26">
        <f>IFERROR(F32/K32,"")</f>
        <v/>
      </c>
      <c r="M32" s="27">
        <f>IF(OR(L32="",I32="",I32=0),"",IF(L32&lt;=I32,"On target","Above target"))</f>
        <v/>
      </c>
      <c r="N32" s="23" t="n"/>
      <c r="O32" s="23" t="n"/>
    </row>
    <row r="33">
      <c r="A33" s="23" t="n"/>
      <c r="B33" s="23" t="n"/>
      <c r="C33" s="24" t="n"/>
      <c r="D33" s="24" t="n"/>
      <c r="E33" s="25" t="n"/>
      <c r="F33" s="25" t="n"/>
      <c r="G33" s="26">
        <f>IF(E33="","",E33-F33)</f>
        <v/>
      </c>
      <c r="H33" s="23" t="n"/>
      <c r="I33" s="25" t="n"/>
      <c r="J33" s="23" t="n"/>
      <c r="K33" s="23" t="n"/>
      <c r="L33" s="26">
        <f>IFERROR(F33/K33,"")</f>
        <v/>
      </c>
      <c r="M33" s="27">
        <f>IF(OR(L33="",I33="",I33=0),"",IF(L33&lt;=I33,"On target","Above target"))</f>
        <v/>
      </c>
      <c r="N33" s="23" t="n"/>
      <c r="O33" s="23" t="n"/>
    </row>
    <row r="34">
      <c r="A34" s="23" t="n"/>
      <c r="B34" s="23" t="n"/>
      <c r="C34" s="24" t="n"/>
      <c r="D34" s="24" t="n"/>
      <c r="E34" s="25" t="n"/>
      <c r="F34" s="25" t="n"/>
      <c r="G34" s="26">
        <f>IF(E34="","",E34-F34)</f>
        <v/>
      </c>
      <c r="H34" s="23" t="n"/>
      <c r="I34" s="25" t="n"/>
      <c r="J34" s="23" t="n"/>
      <c r="K34" s="23" t="n"/>
      <c r="L34" s="26">
        <f>IFERROR(F34/K34,"")</f>
        <v/>
      </c>
      <c r="M34" s="27">
        <f>IF(OR(L34="",I34="",I34=0),"",IF(L34&lt;=I34,"On target","Above target"))</f>
        <v/>
      </c>
      <c r="N34" s="23" t="n"/>
      <c r="O34" s="23" t="n"/>
    </row>
    <row r="35">
      <c r="A35" s="23" t="n"/>
      <c r="B35" s="23" t="n"/>
      <c r="C35" s="24" t="n"/>
      <c r="D35" s="24" t="n"/>
      <c r="E35" s="25" t="n"/>
      <c r="F35" s="25" t="n"/>
      <c r="G35" s="26">
        <f>IF(E35="","",E35-F35)</f>
        <v/>
      </c>
      <c r="H35" s="23" t="n"/>
      <c r="I35" s="25" t="n"/>
      <c r="J35" s="23" t="n"/>
      <c r="K35" s="23" t="n"/>
      <c r="L35" s="26">
        <f>IFERROR(F35/K35,"")</f>
        <v/>
      </c>
      <c r="M35" s="27">
        <f>IF(OR(L35="",I35="",I35=0),"",IF(L35&lt;=I35,"On target","Above target"))</f>
        <v/>
      </c>
      <c r="N35" s="23" t="n"/>
      <c r="O35" s="23" t="n"/>
    </row>
    <row r="36">
      <c r="A36" s="23" t="n"/>
      <c r="B36" s="23" t="n"/>
      <c r="C36" s="24" t="n"/>
      <c r="D36" s="24" t="n"/>
      <c r="E36" s="25" t="n"/>
      <c r="F36" s="25" t="n"/>
      <c r="G36" s="26">
        <f>IF(E36="","",E36-F36)</f>
        <v/>
      </c>
      <c r="H36" s="23" t="n"/>
      <c r="I36" s="25" t="n"/>
      <c r="J36" s="23" t="n"/>
      <c r="K36" s="23" t="n"/>
      <c r="L36" s="26">
        <f>IFERROR(F36/K36,"")</f>
        <v/>
      </c>
      <c r="M36" s="27">
        <f>IF(OR(L36="",I36="",I36=0),"",IF(L36&lt;=I36,"On target","Above target"))</f>
        <v/>
      </c>
      <c r="N36" s="23" t="n"/>
      <c r="O36" s="23" t="n"/>
    </row>
    <row r="37">
      <c r="A37" s="23" t="n"/>
      <c r="B37" s="23" t="n"/>
      <c r="C37" s="24" t="n"/>
      <c r="D37" s="24" t="n"/>
      <c r="E37" s="25" t="n"/>
      <c r="F37" s="25" t="n"/>
      <c r="G37" s="26">
        <f>IF(E37="","",E37-F37)</f>
        <v/>
      </c>
      <c r="H37" s="23" t="n"/>
      <c r="I37" s="25" t="n"/>
      <c r="J37" s="23" t="n"/>
      <c r="K37" s="23" t="n"/>
      <c r="L37" s="26">
        <f>IFERROR(F37/K37,"")</f>
        <v/>
      </c>
      <c r="M37" s="27">
        <f>IF(OR(L37="",I37="",I37=0),"",IF(L37&lt;=I37,"On target","Above target"))</f>
        <v/>
      </c>
      <c r="N37" s="23" t="n"/>
      <c r="O37" s="23" t="n"/>
    </row>
    <row r="38">
      <c r="A38" s="23" t="n"/>
      <c r="B38" s="23" t="n"/>
      <c r="C38" s="24" t="n"/>
      <c r="D38" s="24" t="n"/>
      <c r="E38" s="25" t="n"/>
      <c r="F38" s="25" t="n"/>
      <c r="G38" s="26">
        <f>IF(E38="","",E38-F38)</f>
        <v/>
      </c>
      <c r="H38" s="23" t="n"/>
      <c r="I38" s="25" t="n"/>
      <c r="J38" s="23" t="n"/>
      <c r="K38" s="23" t="n"/>
      <c r="L38" s="26">
        <f>IFERROR(F38/K38,"")</f>
        <v/>
      </c>
      <c r="M38" s="27">
        <f>IF(OR(L38="",I38="",I38=0),"",IF(L38&lt;=I38,"On target","Above target"))</f>
        <v/>
      </c>
      <c r="N38" s="23" t="n"/>
      <c r="O38" s="23" t="n"/>
    </row>
    <row r="39">
      <c r="A39" s="23" t="n"/>
      <c r="B39" s="23" t="n"/>
      <c r="C39" s="24" t="n"/>
      <c r="D39" s="24" t="n"/>
      <c r="E39" s="25" t="n"/>
      <c r="F39" s="25" t="n"/>
      <c r="G39" s="26">
        <f>IF(E39="","",E39-F39)</f>
        <v/>
      </c>
      <c r="H39" s="23" t="n"/>
      <c r="I39" s="25" t="n"/>
      <c r="J39" s="23" t="n"/>
      <c r="K39" s="23" t="n"/>
      <c r="L39" s="26">
        <f>IFERROR(F39/K39,"")</f>
        <v/>
      </c>
      <c r="M39" s="27">
        <f>IF(OR(L39="",I39="",I39=0),"",IF(L39&lt;=I39,"On target","Above target"))</f>
        <v/>
      </c>
      <c r="N39" s="23" t="n"/>
      <c r="O39" s="23" t="n"/>
    </row>
    <row r="40">
      <c r="A40" s="23" t="n"/>
      <c r="B40" s="23" t="n"/>
      <c r="C40" s="24" t="n"/>
      <c r="D40" s="24" t="n"/>
      <c r="E40" s="25" t="n"/>
      <c r="F40" s="25" t="n"/>
      <c r="G40" s="26">
        <f>IF(E40="","",E40-F40)</f>
        <v/>
      </c>
      <c r="H40" s="23" t="n"/>
      <c r="I40" s="25" t="n"/>
      <c r="J40" s="23" t="n"/>
      <c r="K40" s="23" t="n"/>
      <c r="L40" s="26">
        <f>IFERROR(F40/K40,"")</f>
        <v/>
      </c>
      <c r="M40" s="27">
        <f>IF(OR(L40="",I40="",I40=0),"",IF(L40&lt;=I40,"On target","Above target"))</f>
        <v/>
      </c>
      <c r="N40" s="23" t="n"/>
      <c r="O40" s="23" t="n"/>
    </row>
    <row r="41">
      <c r="A41" s="23" t="n"/>
      <c r="B41" s="23" t="n"/>
      <c r="C41" s="24" t="n"/>
      <c r="D41" s="24" t="n"/>
      <c r="E41" s="25" t="n"/>
      <c r="F41" s="25" t="n"/>
      <c r="G41" s="26">
        <f>IF(E41="","",E41-F41)</f>
        <v/>
      </c>
      <c r="H41" s="23" t="n"/>
      <c r="I41" s="25" t="n"/>
      <c r="J41" s="23" t="n"/>
      <c r="K41" s="23" t="n"/>
      <c r="L41" s="26">
        <f>IFERROR(F41/K41,"")</f>
        <v/>
      </c>
      <c r="M41" s="27">
        <f>IF(OR(L41="",I41="",I41=0),"",IF(L41&lt;=I41,"On target","Above target"))</f>
        <v/>
      </c>
      <c r="N41" s="23" t="n"/>
      <c r="O41" s="23" t="n"/>
    </row>
    <row r="42">
      <c r="A42" s="23" t="n"/>
      <c r="B42" s="23" t="n"/>
      <c r="C42" s="24" t="n"/>
      <c r="D42" s="24" t="n"/>
      <c r="E42" s="25" t="n"/>
      <c r="F42" s="25" t="n"/>
      <c r="G42" s="26">
        <f>IF(E42="","",E42-F42)</f>
        <v/>
      </c>
      <c r="H42" s="23" t="n"/>
      <c r="I42" s="25" t="n"/>
      <c r="J42" s="23" t="n"/>
      <c r="K42" s="23" t="n"/>
      <c r="L42" s="26">
        <f>IFERROR(F42/K42,"")</f>
        <v/>
      </c>
      <c r="M42" s="27">
        <f>IF(OR(L42="",I42="",I42=0),"",IF(L42&lt;=I42,"On target","Above target"))</f>
        <v/>
      </c>
      <c r="N42" s="23" t="n"/>
      <c r="O42" s="23" t="n"/>
    </row>
    <row r="43">
      <c r="A43" s="23" t="n"/>
      <c r="B43" s="23" t="n"/>
      <c r="C43" s="24" t="n"/>
      <c r="D43" s="24" t="n"/>
      <c r="E43" s="25" t="n"/>
      <c r="F43" s="25" t="n"/>
      <c r="G43" s="26">
        <f>IF(E43="","",E43-F43)</f>
        <v/>
      </c>
      <c r="H43" s="23" t="n"/>
      <c r="I43" s="25" t="n"/>
      <c r="J43" s="23" t="n"/>
      <c r="K43" s="23" t="n"/>
      <c r="L43" s="26">
        <f>IFERROR(F43/K43,"")</f>
        <v/>
      </c>
      <c r="M43" s="27">
        <f>IF(OR(L43="",I43="",I43=0),"",IF(L43&lt;=I43,"On target","Above target"))</f>
        <v/>
      </c>
      <c r="N43" s="23" t="n"/>
      <c r="O43" s="23" t="n"/>
    </row>
    <row r="44">
      <c r="A44" s="23" t="n"/>
      <c r="B44" s="23" t="n"/>
      <c r="C44" s="24" t="n"/>
      <c r="D44" s="24" t="n"/>
      <c r="E44" s="25" t="n"/>
      <c r="F44" s="25" t="n"/>
      <c r="G44" s="26">
        <f>IF(E44="","",E44-F44)</f>
        <v/>
      </c>
      <c r="H44" s="23" t="n"/>
      <c r="I44" s="25" t="n"/>
      <c r="J44" s="23" t="n"/>
      <c r="K44" s="23" t="n"/>
      <c r="L44" s="26">
        <f>IFERROR(F44/K44,"")</f>
        <v/>
      </c>
      <c r="M44" s="27">
        <f>IF(OR(L44="",I44="",I44=0),"",IF(L44&lt;=I44,"On target","Above target"))</f>
        <v/>
      </c>
      <c r="N44" s="23" t="n"/>
      <c r="O44" s="23" t="n"/>
    </row>
    <row r="47">
      <c r="A47" s="2" t="inlineStr">
        <is>
          <t>Free resource · shilikajain.com/resources · Book a 30-minute teardown: shilikajain.com/contact</t>
        </is>
      </c>
    </row>
  </sheetData>
  <conditionalFormatting sqref="M5:M44">
    <cfRule type="cellIs" priority="1" operator="equal" dxfId="0">
      <formula>"On target"</formula>
    </cfRule>
  </conditionalFormatting>
  <dataValidations count="1">
    <dataValidation sqref="N5 N6 N7 N8 N9 N10 N11 N12 N13 N14 N15 N16 N17 N18 N19 N20 N21 N22 N23 N24 N25 N26 N27 N28 N29 N30 N31 N32 N33 N34 N35 N36 N37 N38 N39 N40 N41 N42 N43 N44" showDropDown="0" showInputMessage="0" showErrorMessage="0" allowBlank="1" type="list">
      <formula1>"Running,Kill,Iterate,Scale"</formula1>
    </dataValidation>
  </dataValidations>
  <pageMargins left="0.75" right="0.75" top="1" bottom="1" header="0.5" footer="0.5"/>
</worksheet>
</file>

<file path=xl/worksheets/sheet4.xml><?xml version="1.0" encoding="utf-8"?>
<worksheet xmlns="http://schemas.openxmlformats.org/spreadsheetml/2006/main">
  <sheetPr>
    <tabColor rgb="00D4F25A"/>
    <outlinePr summaryBelow="1" summaryRight="1"/>
    <pageSetUpPr/>
  </sheetPr>
  <dimension ref="A1:C21"/>
  <sheetViews>
    <sheetView showGridLines="0" workbookViewId="0">
      <selection activeCell="A1" sqref="A1"/>
    </sheetView>
  </sheetViews>
  <sheetFormatPr baseColWidth="8" defaultRowHeight="15"/>
  <cols>
    <col width="44" customWidth="1" min="1" max="1"/>
    <col width="16" customWidth="1" min="2" max="2"/>
    <col width="70" customWidth="1" min="3" max="3"/>
  </cols>
  <sheetData>
    <row r="1">
      <c r="A1" s="1" t="inlineStr">
        <is>
          <t>Unit Economics</t>
        </is>
      </c>
    </row>
    <row r="2">
      <c r="A2" s="2" t="inlineStr">
        <is>
          <t>CAC, LTV, LTV:CAC and payback. Example inputs are illustrative; replace them.</t>
        </is>
      </c>
    </row>
    <row r="4">
      <c r="A4" s="28" t="inlineStr">
        <is>
          <t>INPUTS</t>
        </is>
      </c>
      <c r="B4" s="29" t="n"/>
      <c r="C4" s="29" t="n"/>
    </row>
    <row r="5">
      <c r="A5" s="11" t="inlineStr">
        <is>
          <t>Marketing spend in period</t>
        </is>
      </c>
      <c r="B5" s="30" t="n">
        <v>30000</v>
      </c>
      <c r="C5" s="10" t="inlineStr">
        <is>
          <t>Programs, tools, people attributable to acquisition</t>
        </is>
      </c>
    </row>
    <row r="6">
      <c r="A6" s="11" t="inlineStr">
        <is>
          <t>Sales spend in period</t>
        </is>
      </c>
      <c r="B6" s="30" t="n">
        <v>20000</v>
      </c>
      <c r="C6" s="10" t="inlineStr">
        <is>
          <t>Sales salaries and costs attributable to new customers</t>
        </is>
      </c>
    </row>
    <row r="7">
      <c r="A7" s="11" t="inlineStr">
        <is>
          <t>New customers acquired in period</t>
        </is>
      </c>
      <c r="B7" s="31" t="n">
        <v>10</v>
      </c>
      <c r="C7" s="10" t="inlineStr">
        <is>
          <t>Count paying customers, not signups</t>
        </is>
      </c>
    </row>
    <row r="8">
      <c r="A8" s="11" t="inlineStr">
        <is>
          <t>Average revenue per account, monthly</t>
        </is>
      </c>
      <c r="B8" s="30" t="n">
        <v>1500</v>
      </c>
      <c r="C8" s="10" t="inlineStr">
        <is>
          <t>ARPA. For annual contracts, divide ACV by 12</t>
        </is>
      </c>
    </row>
    <row r="9">
      <c r="A9" s="11" t="inlineStr">
        <is>
          <t>Gross margin</t>
        </is>
      </c>
      <c r="B9" s="32" t="n">
        <v>0.75</v>
      </c>
      <c r="C9" s="10" t="inlineStr">
        <is>
          <t>After hosting, inference and support costs. AI products: check inference costs carefully</t>
        </is>
      </c>
    </row>
    <row r="10">
      <c r="A10" s="11" t="inlineStr">
        <is>
          <t>Monthly revenue churn</t>
        </is>
      </c>
      <c r="B10" s="32" t="n">
        <v>0.02</v>
      </c>
      <c r="C10" s="10" t="inlineStr">
        <is>
          <t>Share of MRR lost per month</t>
        </is>
      </c>
    </row>
    <row r="11">
      <c r="A11" s="28" t="inlineStr">
        <is>
          <t>OUTPUTS</t>
        </is>
      </c>
      <c r="B11" s="29" t="n"/>
      <c r="C11" s="29" t="n"/>
    </row>
    <row r="12">
      <c r="A12" s="11" t="inlineStr">
        <is>
          <t>Blended CAC</t>
        </is>
      </c>
      <c r="B12" s="17">
        <f>IFERROR((B5+B6)/B7,0)</f>
        <v/>
      </c>
      <c r="C12" s="10" t="inlineStr">
        <is>
          <t>(Marketing + sales spend) / new customers</t>
        </is>
      </c>
    </row>
    <row r="13">
      <c r="A13" s="11" t="inlineStr">
        <is>
          <t>Marketing-only CAC</t>
        </is>
      </c>
      <c r="B13" s="17">
        <f>IFERROR(B5/B7,0)</f>
        <v/>
      </c>
      <c r="C13" s="10" t="inlineStr">
        <is>
          <t>Useful for channel comparisons</t>
        </is>
      </c>
    </row>
    <row r="14">
      <c r="A14" s="11" t="inlineStr">
        <is>
          <t>Monthly gross profit per account</t>
        </is>
      </c>
      <c r="B14" s="17">
        <f>B8*B9</f>
        <v/>
      </c>
      <c r="C14" s="10" t="inlineStr">
        <is>
          <t>ARPA x gross margin</t>
        </is>
      </c>
    </row>
    <row r="15">
      <c r="A15" s="11" t="inlineStr">
        <is>
          <t>Expected customer lifetime (months)</t>
        </is>
      </c>
      <c r="B15" s="33">
        <f>IFERROR(1/B10,0)</f>
        <v/>
      </c>
      <c r="C15" s="10" t="inlineStr">
        <is>
          <t>1 / monthly churn. Cap at 60 for planning if churn is very low</t>
        </is>
      </c>
    </row>
    <row r="16">
      <c r="A16" s="11" t="inlineStr">
        <is>
          <t>LTV (gross-margin based)</t>
        </is>
      </c>
      <c r="B16" s="17">
        <f>IFERROR(B8*B9/B10,0)</f>
        <v/>
      </c>
      <c r="C16" s="10" t="inlineStr">
        <is>
          <t>ARPA x gross margin / monthly churn</t>
        </is>
      </c>
    </row>
    <row r="17">
      <c r="A17" s="11" t="inlineStr">
        <is>
          <t>LTV : CAC</t>
        </is>
      </c>
      <c r="B17" s="34">
        <f>IFERROR(B16/B12,0)</f>
        <v/>
      </c>
      <c r="C17" s="10" t="inlineStr">
        <is>
          <t>Common rule of thumb: around 3:1 or better. A heuristic, not a law</t>
        </is>
      </c>
    </row>
    <row r="18">
      <c r="A18" s="11" t="inlineStr">
        <is>
          <t>CAC payback (months)</t>
        </is>
      </c>
      <c r="B18" s="33">
        <f>IFERROR(B12/B14,0)</f>
        <v/>
      </c>
      <c r="C18" s="10" t="inlineStr">
        <is>
          <t>Months of gross profit to recover CAC. Many seed teams aim for under 12 to 18</t>
        </is>
      </c>
    </row>
    <row r="19">
      <c r="A19" s="11" t="inlineStr">
        <is>
          <t>Max affordable CAC at 3:1</t>
        </is>
      </c>
      <c r="B19" s="17">
        <f>B16/3</f>
        <v/>
      </c>
      <c r="C19" s="10" t="inlineStr">
        <is>
          <t>Use as the ceiling when setting channel test targets</t>
        </is>
      </c>
    </row>
    <row r="21">
      <c r="A21" s="2" t="inlineStr">
        <is>
          <t>Free resource · shilikajain.com/resources · Book a 30-minute teardown: shilikajain.com/contact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2026-10-01T07:28:25Z</dcterms:created>
  <dcterms:modified xmlns:dcterms="http://purl.org/dc/terms/" xmlns:xsi="http://www.w3.org/2001/XMLSchema-instance" xsi:type="dcterms:W3CDTF">2026-10-01T07:28:25Z</dcterms:modified>
</cp:coreProperties>
</file>